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Denne_projektmappe"/>
  <mc:AlternateContent xmlns:mc="http://schemas.openxmlformats.org/markup-compatibility/2006">
    <mc:Choice Requires="x15">
      <x15ac:absPath xmlns:x15ac="http://schemas.microsoft.com/office/spreadsheetml/2010/11/ac" url="F:\ØKSE\Publikationer\Statistik til hjemmesiden\2025\Tidsserier\Realkredit\"/>
    </mc:Choice>
  </mc:AlternateContent>
  <xr:revisionPtr revIDLastSave="0" documentId="13_ncr:1_{07BA4E60-2607-4011-9A26-712CC373156A}" xr6:coauthVersionLast="47" xr6:coauthVersionMax="47" xr10:uidLastSave="{00000000-0000-0000-0000-000000000000}"/>
  <workbookProtection workbookPassword="BF77" lockStructure="1"/>
  <bookViews>
    <workbookView xWindow="-120" yWindow="-120" windowWidth="29040" windowHeight="15720" activeTab="4" xr2:uid="{00000000-000D-0000-FFFF-FFFF00000000}"/>
  </bookViews>
  <sheets>
    <sheet name="Indholdsfortegnelse" sheetId="1" r:id="rId1"/>
    <sheet name="Regnskaber 2000-2004" sheetId="2" r:id="rId2"/>
    <sheet name="Regnskaber 2005-2015" sheetId="5" r:id="rId3"/>
    <sheet name="Virksomheder" sheetId="4" state="hidden" r:id="rId4"/>
    <sheet name="Regnskaber 2016-2024" sheetId="8" r:id="rId5"/>
    <sheet name="Realkreditinstitutter" sheetId="7" r:id="rId6"/>
    <sheet name="Data_RI" sheetId="3" state="hidden" r:id="rId7"/>
    <sheet name="Data_AS" sheetId="6" state="hidden" r:id="rId8"/>
    <sheet name="Data_KRGS" sheetId="9" state="hidden" r:id="rId9"/>
  </sheets>
  <definedNames>
    <definedName name="data_2000">Data_RI!$A$1:$BO$43</definedName>
    <definedName name="data_2015">Data_AS!$A$1:$CH$93</definedName>
    <definedName name="data_2016">Data_KRGS!$A$1:$CL$8</definedName>
    <definedName name="drop_2000">Virksomheder!$B$3:$B$12</definedName>
    <definedName name="drop_2015">Virksomheder!$D$3:$D$10</definedName>
    <definedName name="drop_2016">Virksomheder!$G$3:$G$9</definedName>
    <definedName name="drop_navn_2015">Virksomheder!$E$3:$E$10</definedName>
    <definedName name="drop_navn_2016">Virksomheder!$H$3:$H$9</definedName>
    <definedName name="drop_regnr_2000">Virksomheder!$A$3:$A$12</definedName>
    <definedName name="regnper_2000">Data_RI!$B$1:$B$43</definedName>
    <definedName name="regnr_2000">Data_RI!$A$1:$A$43</definedName>
    <definedName name="regnr_2015">Data_AS!$B$1:$B$93</definedName>
    <definedName name="Regnr_2016">Data_KRGS!$B$1:$B$8</definedName>
    <definedName name="_xlnm.Print_Area" localSheetId="1">'Regnskaber 2000-2004'!$A$2:$H$78</definedName>
    <definedName name="_xlnm.Print_Area" localSheetId="2">'Regnskaber 2005-2015'!$A$2:$N$108</definedName>
    <definedName name="_xlnm.Print_Area" localSheetId="4">'Regnskaber 2016-2024'!$A$2:$I$108</definedName>
    <definedName name="variabel_2000">Data_RI!$1:$1</definedName>
    <definedName name="variabel_2015">Data_AS!$1:$1</definedName>
    <definedName name="variabel_2016">Data_KRGS!$1:$1</definedName>
    <definedName name="aar_2015">Data_AS!$A$1:$A$93</definedName>
    <definedName name="aar_2016">Data_KRGS!$A$1:$A$8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7" i="8" l="1"/>
  <c r="L7" i="8"/>
  <c r="L14" i="8" s="1" a="1"/>
  <c r="L14" i="8" s="1"/>
  <c r="K11" i="8" a="1"/>
  <c r="K11" i="8" s="1"/>
  <c r="K12" i="8" a="1"/>
  <c r="K12" i="8" s="1"/>
  <c r="K13" i="8" a="1"/>
  <c r="K13" i="8" s="1"/>
  <c r="L13" i="8" a="1"/>
  <c r="L13" i="8" s="1"/>
  <c r="K14" i="8" a="1"/>
  <c r="K14" i="8"/>
  <c r="K15" i="8" a="1"/>
  <c r="K15" i="8" s="1"/>
  <c r="K16" i="8" a="1"/>
  <c r="K16" i="8" s="1"/>
  <c r="L16" i="8" a="1"/>
  <c r="L16" i="8" s="1"/>
  <c r="K17" i="8" a="1"/>
  <c r="K17" i="8" s="1"/>
  <c r="L17" i="8" a="1"/>
  <c r="L17" i="8" s="1"/>
  <c r="K18" i="8" a="1"/>
  <c r="K18" i="8"/>
  <c r="K19" i="8" a="1"/>
  <c r="K19" i="8" s="1"/>
  <c r="K20" i="8" a="1"/>
  <c r="K20" i="8" s="1"/>
  <c r="L20" i="8" a="1"/>
  <c r="L20" i="8" s="1"/>
  <c r="K21" i="8" a="1"/>
  <c r="K21" i="8" s="1"/>
  <c r="L21" i="8" a="1"/>
  <c r="L21" i="8" s="1"/>
  <c r="K22" i="8" a="1"/>
  <c r="K22" i="8"/>
  <c r="K23" i="8" a="1"/>
  <c r="K23" i="8" s="1"/>
  <c r="K24" i="8" a="1"/>
  <c r="K24" i="8" s="1"/>
  <c r="L24" i="8" a="1"/>
  <c r="L24" i="8" s="1"/>
  <c r="K25" i="8" a="1"/>
  <c r="K25" i="8" s="1"/>
  <c r="L25" i="8" a="1"/>
  <c r="L25" i="8" s="1"/>
  <c r="K26" i="8" a="1"/>
  <c r="K26" i="8"/>
  <c r="K27" i="8" a="1"/>
  <c r="K27" i="8" s="1"/>
  <c r="K28" i="8" a="1"/>
  <c r="K28" i="8" s="1"/>
  <c r="L28" i="8" a="1"/>
  <c r="L28" i="8" s="1"/>
  <c r="K31" i="8"/>
  <c r="L31" i="8"/>
  <c r="K33" i="8" a="1"/>
  <c r="K33" i="8" s="1"/>
  <c r="L33" i="8" a="1"/>
  <c r="L33" i="8"/>
  <c r="K34" i="8" a="1"/>
  <c r="K34" i="8" s="1"/>
  <c r="L34" i="8" a="1"/>
  <c r="L34" i="8" s="1"/>
  <c r="K35" i="8" a="1"/>
  <c r="K35" i="8" s="1"/>
  <c r="L35" i="8" a="1"/>
  <c r="L35" i="8" s="1"/>
  <c r="K36" i="8" a="1"/>
  <c r="K36" i="8" s="1"/>
  <c r="L36" i="8" a="1"/>
  <c r="L36" i="8" s="1"/>
  <c r="K37" i="8" a="1"/>
  <c r="K37" i="8" s="1"/>
  <c r="L37" i="8" a="1"/>
  <c r="L37" i="8"/>
  <c r="K38" i="8" a="1"/>
  <c r="K38" i="8" s="1"/>
  <c r="L38" i="8" a="1"/>
  <c r="L38" i="8" s="1"/>
  <c r="K39" i="8" a="1"/>
  <c r="K39" i="8" s="1"/>
  <c r="L39" i="8" a="1"/>
  <c r="L39" i="8" s="1"/>
  <c r="K40" i="8" a="1"/>
  <c r="K40" i="8" s="1"/>
  <c r="L40" i="8" a="1"/>
  <c r="L40" i="8" s="1"/>
  <c r="K41" i="8" a="1"/>
  <c r="K41" i="8" s="1"/>
  <c r="L41" i="8" a="1"/>
  <c r="L41" i="8"/>
  <c r="K42" i="8" a="1"/>
  <c r="K42" i="8" s="1"/>
  <c r="L42" i="8" a="1"/>
  <c r="L42" i="8" s="1"/>
  <c r="K43" i="8" a="1"/>
  <c r="K43" i="8" s="1"/>
  <c r="L43" i="8" a="1"/>
  <c r="L43" i="8" s="1"/>
  <c r="K44" i="8" a="1"/>
  <c r="K44" i="8" s="1"/>
  <c r="L44" i="8" a="1"/>
  <c r="L44" i="8" s="1"/>
  <c r="K45" i="8" a="1"/>
  <c r="K45" i="8" s="1"/>
  <c r="L45" i="8" a="1"/>
  <c r="L45" i="8"/>
  <c r="K46" i="8" a="1"/>
  <c r="K46" i="8" s="1"/>
  <c r="L46" i="8" a="1"/>
  <c r="L46" i="8" s="1"/>
  <c r="K47" i="8" a="1"/>
  <c r="K47" i="8" s="1"/>
  <c r="L47" i="8" a="1"/>
  <c r="L47" i="8" s="1"/>
  <c r="K48" i="8" a="1"/>
  <c r="K48" i="8" s="1"/>
  <c r="L48" i="8" a="1"/>
  <c r="L48" i="8" s="1"/>
  <c r="K49" i="8" a="1"/>
  <c r="K49" i="8" s="1"/>
  <c r="L49" i="8" a="1"/>
  <c r="L49" i="8"/>
  <c r="K50" i="8" a="1"/>
  <c r="K50" i="8" s="1"/>
  <c r="L50" i="8" a="1"/>
  <c r="L50" i="8" s="1"/>
  <c r="K51" i="8" a="1"/>
  <c r="K51" i="8" s="1"/>
  <c r="L51" i="8" a="1"/>
  <c r="L51" i="8" s="1"/>
  <c r="K52" i="8" a="1"/>
  <c r="K52" i="8" s="1"/>
  <c r="L52" i="8" a="1"/>
  <c r="L52" i="8" s="1"/>
  <c r="K53" i="8" a="1"/>
  <c r="K53" i="8" s="1"/>
  <c r="L53" i="8" a="1"/>
  <c r="L53" i="8"/>
  <c r="K54" i="8" a="1"/>
  <c r="K54" i="8" s="1"/>
  <c r="L54" i="8" a="1"/>
  <c r="L54" i="8" s="1"/>
  <c r="K55" i="8"/>
  <c r="L55" i="8"/>
  <c r="K58" i="8" a="1"/>
  <c r="K58" i="8" s="1"/>
  <c r="L58" i="8" a="1"/>
  <c r="L58" i="8" s="1"/>
  <c r="K59" i="8" a="1"/>
  <c r="K59" i="8" s="1"/>
  <c r="L59" i="8" a="1"/>
  <c r="L59" i="8" s="1"/>
  <c r="K60" i="8" a="1"/>
  <c r="K60" i="8"/>
  <c r="L60" i="8" a="1"/>
  <c r="L60" i="8" s="1"/>
  <c r="K61" i="8" a="1"/>
  <c r="K61" i="8" s="1"/>
  <c r="L61" i="8" a="1"/>
  <c r="L61" i="8" s="1"/>
  <c r="K62" i="8" a="1"/>
  <c r="K62" i="8" s="1"/>
  <c r="L62" i="8" a="1"/>
  <c r="L62" i="8" s="1"/>
  <c r="K63" i="8" a="1"/>
  <c r="K63" i="8" s="1"/>
  <c r="L63" i="8" a="1"/>
  <c r="L63" i="8" s="1"/>
  <c r="K64" i="8" a="1"/>
  <c r="K64" i="8"/>
  <c r="L64" i="8" a="1"/>
  <c r="L64" i="8" s="1"/>
  <c r="K65" i="8" a="1"/>
  <c r="K65" i="8" s="1"/>
  <c r="L65" i="8" a="1"/>
  <c r="L65" i="8" s="1"/>
  <c r="K66" i="8" a="1"/>
  <c r="K66" i="8" s="1"/>
  <c r="L66" i="8" a="1"/>
  <c r="L66" i="8" s="1"/>
  <c r="K67" i="8" a="1"/>
  <c r="K67" i="8" s="1"/>
  <c r="L67" i="8" a="1"/>
  <c r="L67" i="8" s="1"/>
  <c r="K68" i="8" a="1"/>
  <c r="K68" i="8"/>
  <c r="L68" i="8" a="1"/>
  <c r="L68" i="8" s="1"/>
  <c r="K70" i="8" a="1"/>
  <c r="K70" i="8" s="1"/>
  <c r="L70" i="8" a="1"/>
  <c r="L70" i="8" s="1"/>
  <c r="K71" i="8" a="1"/>
  <c r="K71" i="8" s="1"/>
  <c r="L71" i="8" a="1"/>
  <c r="L71" i="8" s="1"/>
  <c r="K72" i="8" a="1"/>
  <c r="K72" i="8" s="1"/>
  <c r="L72" i="8" a="1"/>
  <c r="L72" i="8" s="1"/>
  <c r="K73" i="8" a="1"/>
  <c r="K73" i="8"/>
  <c r="L73" i="8" a="1"/>
  <c r="L73" i="8" s="1"/>
  <c r="K74" i="8" a="1"/>
  <c r="K74" i="8" s="1"/>
  <c r="L74" i="8" a="1"/>
  <c r="L74" i="8" s="1"/>
  <c r="K75" i="8" a="1"/>
  <c r="K75" i="8" s="1"/>
  <c r="L75" i="8" a="1"/>
  <c r="L75" i="8" s="1"/>
  <c r="K77" i="8" a="1"/>
  <c r="K77" i="8" s="1"/>
  <c r="L77" i="8" a="1"/>
  <c r="L77" i="8" s="1"/>
  <c r="K79" i="8" a="1"/>
  <c r="K79" i="8"/>
  <c r="L79" i="8" a="1"/>
  <c r="L79" i="8" s="1"/>
  <c r="K80" i="8" a="1"/>
  <c r="K80" i="8" s="1"/>
  <c r="L80" i="8" a="1"/>
  <c r="L80" i="8" s="1"/>
  <c r="K81" i="8" a="1"/>
  <c r="K81" i="8" s="1"/>
  <c r="L81" i="8" a="1"/>
  <c r="L81" i="8" s="1"/>
  <c r="K82" i="8" a="1"/>
  <c r="K82" i="8" s="1"/>
  <c r="L82" i="8" a="1"/>
  <c r="L82" i="8" s="1"/>
  <c r="K83" i="8" a="1"/>
  <c r="K83" i="8"/>
  <c r="L83" i="8" a="1"/>
  <c r="L83" i="8" s="1"/>
  <c r="K84" i="8" a="1"/>
  <c r="K84" i="8" s="1"/>
  <c r="L84" i="8" a="1"/>
  <c r="L84" i="8" s="1"/>
  <c r="K85" i="8" a="1"/>
  <c r="K85" i="8" s="1"/>
  <c r="L85" i="8" a="1"/>
  <c r="L85" i="8" s="1"/>
  <c r="K86" i="8" a="1"/>
  <c r="K86" i="8" s="1"/>
  <c r="L86" i="8" a="1"/>
  <c r="L86" i="8" s="1"/>
  <c r="K87" i="8" a="1"/>
  <c r="K87" i="8"/>
  <c r="L87" i="8" a="1"/>
  <c r="L87" i="8" s="1"/>
  <c r="K88" i="8" a="1"/>
  <c r="K88" i="8" s="1"/>
  <c r="L88" i="8" a="1"/>
  <c r="L88" i="8" s="1"/>
  <c r="K89" i="8" a="1"/>
  <c r="K89" i="8" s="1"/>
  <c r="L89" i="8" a="1"/>
  <c r="L89" i="8" s="1"/>
  <c r="K90" i="8" a="1"/>
  <c r="K90" i="8" s="1"/>
  <c r="L90" i="8" a="1"/>
  <c r="L90" i="8" s="1"/>
  <c r="K91" i="8" a="1"/>
  <c r="K91" i="8"/>
  <c r="L91" i="8" a="1"/>
  <c r="L91" i="8" s="1"/>
  <c r="K92" i="8" a="1"/>
  <c r="K92" i="8" s="1"/>
  <c r="L92" i="8" a="1"/>
  <c r="L92" i="8" s="1"/>
  <c r="K93" i="8" a="1"/>
  <c r="K93" i="8" s="1"/>
  <c r="L93" i="8" a="1"/>
  <c r="L93" i="8" s="1"/>
  <c r="K94" i="8" a="1"/>
  <c r="K94" i="8" s="1"/>
  <c r="L94" i="8" a="1"/>
  <c r="L94" i="8" s="1"/>
  <c r="K97" i="8"/>
  <c r="L97" i="8"/>
  <c r="K99" i="8" a="1"/>
  <c r="K99" i="8" s="1"/>
  <c r="L99" i="8" a="1"/>
  <c r="L99" i="8" s="1"/>
  <c r="K100" i="8" a="1"/>
  <c r="K100" i="8" s="1"/>
  <c r="L100" i="8" a="1"/>
  <c r="L100" i="8" s="1"/>
  <c r="K101" i="8" a="1"/>
  <c r="K101" i="8" s="1"/>
  <c r="L101" i="8" a="1"/>
  <c r="L101" i="8" s="1"/>
  <c r="K102" i="8" a="1"/>
  <c r="K102" i="8" s="1"/>
  <c r="L102" i="8" a="1"/>
  <c r="L102" i="8"/>
  <c r="K103" i="8" a="1"/>
  <c r="K103" i="8" s="1"/>
  <c r="L103" i="8" a="1"/>
  <c r="L103" i="8" s="1"/>
  <c r="K105" i="8" a="1"/>
  <c r="K105" i="8" s="1"/>
  <c r="L105" i="8" a="1"/>
  <c r="L105" i="8" s="1"/>
  <c r="K106" i="8" a="1"/>
  <c r="K106" i="8" s="1"/>
  <c r="L106" i="8" a="1"/>
  <c r="L106" i="8" s="1"/>
  <c r="K107" i="8" a="1"/>
  <c r="K107" i="8" s="1"/>
  <c r="L107" i="8" a="1"/>
  <c r="L107" i="8"/>
  <c r="K108" i="8" a="1"/>
  <c r="K108" i="8" s="1"/>
  <c r="L108" i="8" a="1"/>
  <c r="L108" i="8" s="1"/>
  <c r="D97" i="5"/>
  <c r="G103" i="8" a="1"/>
  <c r="G103" i="8" s="1"/>
  <c r="F101" i="8" a="1"/>
  <c r="F101" i="8" s="1"/>
  <c r="J97" i="8"/>
  <c r="I97" i="8"/>
  <c r="H97" i="8"/>
  <c r="G97" i="8"/>
  <c r="F97" i="8"/>
  <c r="E97" i="8"/>
  <c r="D97" i="8"/>
  <c r="D92" i="8" a="1"/>
  <c r="D92" i="8" s="1"/>
  <c r="D86" i="8" a="1"/>
  <c r="D86" i="8" s="1"/>
  <c r="D84" i="8" a="1"/>
  <c r="D84" i="8"/>
  <c r="J81" i="8" a="1"/>
  <c r="J81" i="8" s="1"/>
  <c r="D68" i="8" a="1"/>
  <c r="D68" i="8" s="1"/>
  <c r="D66" i="8" a="1"/>
  <c r="D66" i="8" s="1"/>
  <c r="D64" i="8" a="1"/>
  <c r="D64" i="8" s="1"/>
  <c r="G62" i="8" a="1"/>
  <c r="G62" i="8" s="1"/>
  <c r="G60" i="8" a="1"/>
  <c r="G60" i="8" s="1"/>
  <c r="D59" i="8" a="1"/>
  <c r="D59" i="8"/>
  <c r="J55" i="8"/>
  <c r="I55" i="8"/>
  <c r="H55" i="8"/>
  <c r="G55" i="8"/>
  <c r="F55" i="8"/>
  <c r="E55" i="8"/>
  <c r="D55" i="8"/>
  <c r="I54" i="8" a="1"/>
  <c r="I54" i="8" s="1"/>
  <c r="D53" i="8" a="1"/>
  <c r="D53" i="8" s="1"/>
  <c r="G52" i="8" a="1"/>
  <c r="G52" i="8" s="1"/>
  <c r="D51" i="8" a="1"/>
  <c r="D51" i="8" s="1"/>
  <c r="J50" i="8" a="1"/>
  <c r="J50" i="8" s="1"/>
  <c r="H49" i="8" a="1"/>
  <c r="H49" i="8" s="1"/>
  <c r="D49" i="8" a="1"/>
  <c r="D49" i="8" s="1"/>
  <c r="F47" i="8" a="1"/>
  <c r="F47" i="8" s="1"/>
  <c r="G45" i="8" a="1"/>
  <c r="G45" i="8" s="1"/>
  <c r="F45" i="8" a="1"/>
  <c r="F45" i="8" s="1"/>
  <c r="D44" i="8" a="1"/>
  <c r="D44" i="8"/>
  <c r="J43" i="8" a="1"/>
  <c r="J43" i="8" s="1"/>
  <c r="F43" i="8" a="1"/>
  <c r="F43" i="8" s="1"/>
  <c r="D42" i="8" a="1"/>
  <c r="D42" i="8" s="1"/>
  <c r="J41" i="8" a="1"/>
  <c r="J41" i="8" s="1"/>
  <c r="G40" i="8" a="1"/>
  <c r="G40" i="8" s="1"/>
  <c r="I38" i="8" a="1"/>
  <c r="I38" i="8"/>
  <c r="F37" i="8" a="1"/>
  <c r="F37" i="8" s="1"/>
  <c r="D36" i="8" a="1"/>
  <c r="D36" i="8" s="1"/>
  <c r="J35" i="8" a="1"/>
  <c r="J35" i="8"/>
  <c r="D34" i="8" a="1"/>
  <c r="D34" i="8" s="1"/>
  <c r="J31" i="8"/>
  <c r="I31" i="8"/>
  <c r="H31" i="8"/>
  <c r="G31" i="8"/>
  <c r="F31" i="8"/>
  <c r="E31" i="8"/>
  <c r="D31" i="8"/>
  <c r="J28" i="8" a="1"/>
  <c r="J28" i="8" s="1"/>
  <c r="I27" i="8" a="1"/>
  <c r="I27" i="8" s="1"/>
  <c r="G26" i="8" a="1"/>
  <c r="G26" i="8" s="1"/>
  <c r="D26" i="8" a="1"/>
  <c r="D26" i="8" s="1"/>
  <c r="J25" i="8" a="1"/>
  <c r="J25" i="8" s="1"/>
  <c r="J24" i="8" a="1"/>
  <c r="J24" i="8" s="1"/>
  <c r="I24" i="8" a="1"/>
  <c r="I24" i="8" s="1"/>
  <c r="G23" i="8" a="1"/>
  <c r="G23" i="8"/>
  <c r="F23" i="8" a="1"/>
  <c r="F23" i="8" s="1"/>
  <c r="F22" i="8" a="1"/>
  <c r="F22" i="8" s="1"/>
  <c r="D22" i="8" a="1"/>
  <c r="D22" i="8" s="1"/>
  <c r="D19" i="8" a="1"/>
  <c r="D19" i="8" s="1"/>
  <c r="D18" i="8" a="1"/>
  <c r="D18" i="8" s="1"/>
  <c r="J17" i="8" a="1"/>
  <c r="J17" i="8" s="1"/>
  <c r="I17" i="8" a="1"/>
  <c r="I17" i="8" s="1"/>
  <c r="G16" i="8" a="1"/>
  <c r="G16" i="8" s="1"/>
  <c r="F16" i="8" a="1"/>
  <c r="F16" i="8" s="1"/>
  <c r="F15" i="8" a="1"/>
  <c r="F15" i="8" s="1"/>
  <c r="E15" i="8" a="1"/>
  <c r="E15" i="8" s="1"/>
  <c r="D15" i="8" a="1"/>
  <c r="D15" i="8"/>
  <c r="G13" i="8" a="1"/>
  <c r="G13" i="8" s="1"/>
  <c r="D12" i="8" a="1"/>
  <c r="D12" i="8" s="1"/>
  <c r="J11" i="8" a="1"/>
  <c r="J11" i="8" s="1"/>
  <c r="D11" i="8" a="1"/>
  <c r="D11" i="8" s="1"/>
  <c r="J7" i="8"/>
  <c r="J83" i="8" s="1" a="1"/>
  <c r="J83" i="8" s="1"/>
  <c r="I7" i="8"/>
  <c r="I41" i="8" s="1" a="1"/>
  <c r="I41" i="8" s="1"/>
  <c r="H7" i="8"/>
  <c r="G7" i="8"/>
  <c r="G37" i="8" s="1" a="1"/>
  <c r="G37" i="8" s="1"/>
  <c r="F7" i="8"/>
  <c r="F12" i="8" s="1" a="1"/>
  <c r="F12" i="8" s="1"/>
  <c r="E7" i="8"/>
  <c r="D7" i="8"/>
  <c r="B6" i="8"/>
  <c r="D108" i="8" s="1" a="1"/>
  <c r="D108" i="8" s="1"/>
  <c r="N97" i="5"/>
  <c r="M97" i="5"/>
  <c r="L97" i="5"/>
  <c r="K97" i="5"/>
  <c r="J97" i="5"/>
  <c r="I97" i="5"/>
  <c r="H97" i="5"/>
  <c r="G97" i="5"/>
  <c r="F97" i="5"/>
  <c r="E97" i="5"/>
  <c r="L91" i="5" a="1"/>
  <c r="L91" i="5" s="1"/>
  <c r="G85" i="5" a="1"/>
  <c r="G85" i="5" s="1"/>
  <c r="F85" i="5" a="1"/>
  <c r="F85" i="5" s="1"/>
  <c r="E83" i="5" a="1"/>
  <c r="E83" i="5" s="1"/>
  <c r="K77" i="5" a="1"/>
  <c r="K77" i="5" s="1"/>
  <c r="F77" i="5" a="1"/>
  <c r="F77" i="5" s="1"/>
  <c r="F74" i="5" a="1"/>
  <c r="F74" i="5" s="1"/>
  <c r="N73" i="5" a="1"/>
  <c r="N73" i="5" s="1"/>
  <c r="G73" i="5" a="1"/>
  <c r="G73" i="5" s="1"/>
  <c r="E71" i="5" a="1"/>
  <c r="E71" i="5" s="1"/>
  <c r="F70" i="5" a="1"/>
  <c r="F70" i="5" s="1"/>
  <c r="F67" i="5" a="1"/>
  <c r="F67" i="5" s="1"/>
  <c r="E67" i="5" a="1"/>
  <c r="E67" i="5" s="1"/>
  <c r="E62" i="5" a="1"/>
  <c r="E62" i="5" s="1"/>
  <c r="L61" i="5" a="1"/>
  <c r="L61" i="5" s="1"/>
  <c r="N59" i="5" a="1"/>
  <c r="N59" i="5" s="1"/>
  <c r="L59" i="5" a="1"/>
  <c r="L59" i="5" s="1"/>
  <c r="N55" i="5"/>
  <c r="M55" i="5"/>
  <c r="L55" i="5"/>
  <c r="K55" i="5"/>
  <c r="J55" i="5"/>
  <c r="I55" i="5"/>
  <c r="H55" i="5"/>
  <c r="G55" i="5"/>
  <c r="F55" i="5"/>
  <c r="E55" i="5"/>
  <c r="D55" i="5"/>
  <c r="E54" i="5" a="1"/>
  <c r="E54" i="5" s="1"/>
  <c r="D54" i="5" a="1"/>
  <c r="D54" i="5" s="1"/>
  <c r="K52" i="5" a="1"/>
  <c r="K52" i="5"/>
  <c r="F52" i="5" a="1"/>
  <c r="F52" i="5" s="1"/>
  <c r="F51" i="5" a="1"/>
  <c r="F51" i="5" s="1"/>
  <c r="D51" i="5" a="1"/>
  <c r="D51" i="5" s="1"/>
  <c r="L49" i="5" a="1"/>
  <c r="L49" i="5" s="1"/>
  <c r="K49" i="5" a="1"/>
  <c r="K49" i="5" s="1"/>
  <c r="G48" i="5" a="1"/>
  <c r="G48" i="5" s="1"/>
  <c r="E47" i="5" a="1"/>
  <c r="E47" i="5"/>
  <c r="L46" i="5" a="1"/>
  <c r="L46" i="5" s="1"/>
  <c r="K45" i="5" a="1"/>
  <c r="K45" i="5"/>
  <c r="I44" i="5" a="1"/>
  <c r="I44" i="5" s="1"/>
  <c r="F43" i="5" a="1"/>
  <c r="F43" i="5"/>
  <c r="E43" i="5" a="1"/>
  <c r="E43" i="5" s="1"/>
  <c r="L41" i="5" a="1"/>
  <c r="L41" i="5" s="1"/>
  <c r="G39" i="5" a="1"/>
  <c r="G39" i="5"/>
  <c r="E38" i="5" a="1"/>
  <c r="E38" i="5"/>
  <c r="N37" i="5" a="1"/>
  <c r="N37" i="5" s="1"/>
  <c r="L36" i="5" a="1"/>
  <c r="L36" i="5" s="1"/>
  <c r="G34" i="5" a="1"/>
  <c r="G34" i="5" s="1"/>
  <c r="F34" i="5" a="1"/>
  <c r="F34" i="5" s="1"/>
  <c r="E33" i="5" a="1"/>
  <c r="E33" i="5"/>
  <c r="N31" i="5"/>
  <c r="M31" i="5"/>
  <c r="L31" i="5"/>
  <c r="K31" i="5"/>
  <c r="J31" i="5"/>
  <c r="I31" i="5"/>
  <c r="H31" i="5"/>
  <c r="G31" i="5"/>
  <c r="F31" i="5"/>
  <c r="E31" i="5"/>
  <c r="D31" i="5"/>
  <c r="L28" i="5" a="1"/>
  <c r="L28" i="5" s="1"/>
  <c r="I28" i="5" a="1"/>
  <c r="I28" i="5" s="1"/>
  <c r="I27" i="5" a="1"/>
  <c r="I27" i="5" s="1"/>
  <c r="D26" i="5" a="1"/>
  <c r="D26" i="5" s="1"/>
  <c r="E25" i="5" a="1"/>
  <c r="E25" i="5" s="1"/>
  <c r="D25" i="5" a="1"/>
  <c r="D25" i="5" s="1"/>
  <c r="L24" i="5" a="1"/>
  <c r="L24" i="5" s="1"/>
  <c r="L22" i="5" a="1"/>
  <c r="L22" i="5"/>
  <c r="J22" i="5" a="1"/>
  <c r="J22" i="5" s="1"/>
  <c r="K21" i="5" a="1"/>
  <c r="K21" i="5" s="1"/>
  <c r="K20" i="5" a="1"/>
  <c r="K20" i="5" s="1"/>
  <c r="I19" i="5" a="1"/>
  <c r="I19" i="5" s="1"/>
  <c r="I18" i="5" a="1"/>
  <c r="I18" i="5" s="1"/>
  <c r="F18" i="5" a="1"/>
  <c r="F18" i="5" s="1"/>
  <c r="G17" i="5" a="1"/>
  <c r="G17" i="5"/>
  <c r="F17" i="5" a="1"/>
  <c r="F17" i="5" s="1"/>
  <c r="F16" i="5" a="1"/>
  <c r="F16" i="5"/>
  <c r="E16" i="5" a="1"/>
  <c r="E16" i="5" s="1"/>
  <c r="D16" i="5" a="1"/>
  <c r="D16" i="5" s="1"/>
  <c r="E15" i="5" a="1"/>
  <c r="E15" i="5" s="1"/>
  <c r="D15" i="5" a="1"/>
  <c r="D15" i="5" s="1"/>
  <c r="D14" i="5" a="1"/>
  <c r="D14" i="5" s="1"/>
  <c r="N13" i="5" a="1"/>
  <c r="N13" i="5" s="1"/>
  <c r="F13" i="5" a="1"/>
  <c r="F13" i="5" s="1"/>
  <c r="L12" i="5" a="1"/>
  <c r="L12" i="5"/>
  <c r="N11" i="5"/>
  <c r="M11" i="5" a="1"/>
  <c r="M11" i="5" s="1"/>
  <c r="L11" i="5" a="1"/>
  <c r="L11" i="5" s="1"/>
  <c r="I11" i="5" a="1"/>
  <c r="I11" i="5" s="1"/>
  <c r="E11" i="5" a="1"/>
  <c r="E11" i="5" s="1"/>
  <c r="N7" i="5"/>
  <c r="N11" i="5" s="1" a="1"/>
  <c r="M7" i="5"/>
  <c r="M64" i="5" s="1" a="1"/>
  <c r="M64" i="5" s="1"/>
  <c r="L7" i="5"/>
  <c r="K7" i="5"/>
  <c r="J7" i="5"/>
  <c r="I7" i="5"/>
  <c r="H7" i="5"/>
  <c r="H15" i="5" s="1" a="1"/>
  <c r="H15" i="5" s="1"/>
  <c r="G7" i="5"/>
  <c r="G14" i="5" s="1" a="1"/>
  <c r="G14" i="5" s="1"/>
  <c r="F7" i="5"/>
  <c r="E7" i="5"/>
  <c r="D7" i="5"/>
  <c r="B6" i="5"/>
  <c r="M80" i="5" s="1" a="1"/>
  <c r="M80" i="5" s="1"/>
  <c r="G77" i="2" a="1"/>
  <c r="G77" i="2" s="1"/>
  <c r="G67" i="2" a="1"/>
  <c r="G67" i="2" s="1"/>
  <c r="G63" i="2" a="1"/>
  <c r="G63" i="2" s="1"/>
  <c r="D63" i="2" a="1"/>
  <c r="D63" i="2" s="1"/>
  <c r="H61" i="2" a="1"/>
  <c r="H61" i="2" s="1"/>
  <c r="G61" i="2" a="1"/>
  <c r="G61" i="2" s="1"/>
  <c r="G56" i="2" a="1"/>
  <c r="G56" i="2" s="1"/>
  <c r="G54" i="2" a="1"/>
  <c r="G54" i="2" s="1"/>
  <c r="H50" i="2" a="1"/>
  <c r="H50" i="2" s="1"/>
  <c r="G48" i="2" a="1"/>
  <c r="G48" i="2" s="1"/>
  <c r="H46" i="2" a="1"/>
  <c r="H46" i="2"/>
  <c r="H44" i="2" a="1"/>
  <c r="H44" i="2" s="1"/>
  <c r="H42" i="2" a="1"/>
  <c r="H42" i="2" s="1"/>
  <c r="F42" i="2" a="1"/>
  <c r="F42" i="2" s="1"/>
  <c r="H38" i="2" a="1"/>
  <c r="H38" i="2" s="1"/>
  <c r="E37" i="2" a="1"/>
  <c r="E37" i="2" s="1"/>
  <c r="D35" i="2" a="1"/>
  <c r="D35" i="2" s="1"/>
  <c r="H30" i="2" a="1"/>
  <c r="H30" i="2" s="1"/>
  <c r="F29" i="2" a="1"/>
  <c r="F29" i="2" s="1"/>
  <c r="H28" i="2" a="1"/>
  <c r="H28" i="2" s="1"/>
  <c r="G27" i="2" a="1"/>
  <c r="G27" i="2" s="1"/>
  <c r="H25" i="2" a="1"/>
  <c r="H25" i="2" s="1"/>
  <c r="F25" i="2" a="1"/>
  <c r="F25" i="2" s="1"/>
  <c r="E24" i="2" a="1"/>
  <c r="E24" i="2"/>
  <c r="G20" i="2" a="1"/>
  <c r="G20" i="2" s="1"/>
  <c r="D19" i="2" a="1"/>
  <c r="D19" i="2"/>
  <c r="F15" i="2" a="1"/>
  <c r="F15" i="2" s="1"/>
  <c r="H13" i="2" a="1"/>
  <c r="H13" i="2"/>
  <c r="H11" i="2" a="1"/>
  <c r="H11" i="2" s="1"/>
  <c r="H7" i="2"/>
  <c r="G7" i="2"/>
  <c r="F7" i="2"/>
  <c r="E7" i="2"/>
  <c r="E71" i="2" s="1" a="1"/>
  <c r="E71" i="2" s="1"/>
  <c r="D7" i="2"/>
  <c r="D26" i="2" s="1" a="1"/>
  <c r="D26" i="2" s="1"/>
  <c r="B6" i="2"/>
  <c r="F63" i="2" s="1" a="1"/>
  <c r="F63" i="2" s="1"/>
  <c r="L12" i="8" l="1" a="1"/>
  <c r="L12" i="8" s="1"/>
  <c r="L27" i="8" a="1"/>
  <c r="L27" i="8" s="1"/>
  <c r="L23" i="8" a="1"/>
  <c r="L23" i="8" s="1"/>
  <c r="L19" i="8" a="1"/>
  <c r="L19" i="8" s="1"/>
  <c r="L15" i="8" a="1"/>
  <c r="L15" i="8" s="1"/>
  <c r="L11" i="8" a="1"/>
  <c r="L11" i="8" s="1"/>
  <c r="L26" i="8" a="1"/>
  <c r="L26" i="8" s="1"/>
  <c r="L22" i="8" a="1"/>
  <c r="L22" i="8" s="1"/>
  <c r="L18" i="8" a="1"/>
  <c r="L18" i="8" s="1"/>
  <c r="D14" i="2" a="1"/>
  <c r="D14" i="2" s="1"/>
  <c r="G25" i="2" a="1"/>
  <c r="G25" i="2" s="1"/>
  <c r="D41" i="2" a="1"/>
  <c r="D41" i="2" s="1"/>
  <c r="D47" i="2" a="1"/>
  <c r="D47" i="2" s="1"/>
  <c r="E56" i="2" a="1"/>
  <c r="E56" i="2" s="1"/>
  <c r="H19" i="5" a="1"/>
  <c r="H19" i="5" s="1"/>
  <c r="E78" i="2" a="1"/>
  <c r="E78" i="2" s="1"/>
  <c r="G76" i="2" a="1"/>
  <c r="G76" i="2" s="1"/>
  <c r="D71" i="2" a="1"/>
  <c r="D71" i="2" s="1"/>
  <c r="F69" i="2" a="1"/>
  <c r="F69" i="2" s="1"/>
  <c r="H67" i="2" a="1"/>
  <c r="H67" i="2" s="1"/>
  <c r="E66" i="2" a="1"/>
  <c r="E66" i="2" s="1"/>
  <c r="D78" i="2" a="1"/>
  <c r="D78" i="2" s="1"/>
  <c r="E76" i="2" a="1"/>
  <c r="E76" i="2" s="1"/>
  <c r="F70" i="2" a="1"/>
  <c r="F70" i="2" s="1"/>
  <c r="G68" i="2" a="1"/>
  <c r="G68" i="2" s="1"/>
  <c r="H66" i="2" a="1"/>
  <c r="H66" i="2" s="1"/>
  <c r="D65" i="2" a="1"/>
  <c r="D65" i="2" s="1"/>
  <c r="E63" i="2" a="1"/>
  <c r="E63" i="2" s="1"/>
  <c r="H58" i="2" a="1"/>
  <c r="H58" i="2" s="1"/>
  <c r="F55" i="2" a="1"/>
  <c r="F55" i="2" s="1"/>
  <c r="D50" i="2" a="1"/>
  <c r="D50" i="2" s="1"/>
  <c r="G46" i="2" a="1"/>
  <c r="G46" i="2" s="1"/>
  <c r="E43" i="2" a="1"/>
  <c r="E43" i="2" s="1"/>
  <c r="H39" i="2" a="1"/>
  <c r="H39" i="2" s="1"/>
  <c r="F36" i="2" a="1"/>
  <c r="F36" i="2" s="1"/>
  <c r="G30" i="2" a="1"/>
  <c r="G30" i="2" s="1"/>
  <c r="F77" i="2" a="1"/>
  <c r="F77" i="2" s="1"/>
  <c r="G71" i="2" a="1"/>
  <c r="G71" i="2" s="1"/>
  <c r="H69" i="2" a="1"/>
  <c r="H69" i="2" s="1"/>
  <c r="D66" i="2" a="1"/>
  <c r="D66" i="2" s="1"/>
  <c r="G62" i="2" a="1"/>
  <c r="G62" i="2" s="1"/>
  <c r="E58" i="2" a="1"/>
  <c r="E58" i="2" s="1"/>
  <c r="H54" i="2" a="1"/>
  <c r="H54" i="2" s="1"/>
  <c r="F49" i="2" a="1"/>
  <c r="F49" i="2" s="1"/>
  <c r="D46" i="2" a="1"/>
  <c r="D46" i="2" s="1"/>
  <c r="E44" i="2" a="1"/>
  <c r="E44" i="2" s="1"/>
  <c r="H40" i="2" a="1"/>
  <c r="H40" i="2" s="1"/>
  <c r="F37" i="2" a="1"/>
  <c r="F37" i="2" s="1"/>
  <c r="D30" i="2" a="1"/>
  <c r="D30" i="2" s="1"/>
  <c r="F71" i="2" a="1"/>
  <c r="F71" i="2" s="1"/>
  <c r="E69" i="2" a="1"/>
  <c r="E69" i="2" s="1"/>
  <c r="E67" i="2" a="1"/>
  <c r="E67" i="2" s="1"/>
  <c r="E65" i="2" a="1"/>
  <c r="E65" i="2" s="1"/>
  <c r="E61" i="2" a="1"/>
  <c r="E61" i="2" s="1"/>
  <c r="F54" i="2" a="1"/>
  <c r="F54" i="2" s="1"/>
  <c r="F50" i="2" a="1"/>
  <c r="F50" i="2" s="1"/>
  <c r="G44" i="2" a="1"/>
  <c r="G44" i="2" s="1"/>
  <c r="G42" i="2" a="1"/>
  <c r="G42" i="2" s="1"/>
  <c r="G40" i="2" a="1"/>
  <c r="G40" i="2" s="1"/>
  <c r="H36" i="2" a="1"/>
  <c r="H36" i="2" s="1"/>
  <c r="E27" i="2" a="1"/>
  <c r="E27" i="2" s="1"/>
  <c r="H23" i="2" a="1"/>
  <c r="H23" i="2" s="1"/>
  <c r="F20" i="2" a="1"/>
  <c r="F20" i="2" s="1"/>
  <c r="D17" i="2" a="1"/>
  <c r="D17" i="2" s="1"/>
  <c r="G13" i="2" a="1"/>
  <c r="G13" i="2" s="1"/>
  <c r="E77" i="2" a="1"/>
  <c r="E77" i="2" s="1"/>
  <c r="D69" i="2" a="1"/>
  <c r="D69" i="2" s="1"/>
  <c r="D67" i="2" a="1"/>
  <c r="D67" i="2" s="1"/>
  <c r="H64" i="2" a="1"/>
  <c r="H64" i="2" s="1"/>
  <c r="D61" i="2" a="1"/>
  <c r="D61" i="2" s="1"/>
  <c r="D58" i="2" a="1"/>
  <c r="D58" i="2" s="1"/>
  <c r="E50" i="2" a="1"/>
  <c r="E50" i="2" s="1"/>
  <c r="E48" i="2" a="1"/>
  <c r="E48" i="2" s="1"/>
  <c r="F44" i="2" a="1"/>
  <c r="F44" i="2" s="1"/>
  <c r="F40" i="2" a="1"/>
  <c r="F40" i="2" s="1"/>
  <c r="G36" i="2" a="1"/>
  <c r="G36" i="2" s="1"/>
  <c r="D27" i="2" a="1"/>
  <c r="D27" i="2" s="1"/>
  <c r="G23" i="2" a="1"/>
  <c r="G23" i="2" s="1"/>
  <c r="E20" i="2" a="1"/>
  <c r="E20" i="2" s="1"/>
  <c r="H16" i="2" a="1"/>
  <c r="H16" i="2" s="1"/>
  <c r="F13" i="2" a="1"/>
  <c r="F13" i="2" s="1"/>
  <c r="F14" i="2" a="1"/>
  <c r="F14" i="2" s="1"/>
  <c r="H62" i="2" a="1"/>
  <c r="H62" i="2" s="1"/>
  <c r="H59" i="2" a="1"/>
  <c r="H59" i="2" s="1"/>
  <c r="D56" i="2" a="1"/>
  <c r="D56" i="2" s="1"/>
  <c r="D54" i="2" a="1"/>
  <c r="D54" i="2" s="1"/>
  <c r="E46" i="2" a="1"/>
  <c r="E46" i="2" s="1"/>
  <c r="E42" i="2" a="1"/>
  <c r="E42" i="2" s="1"/>
  <c r="F38" i="2" a="1"/>
  <c r="F38" i="2" s="1"/>
  <c r="F30" i="2" a="1"/>
  <c r="F30" i="2" s="1"/>
  <c r="G28" i="2" a="1"/>
  <c r="G28" i="2" s="1"/>
  <c r="E25" i="2" a="1"/>
  <c r="E25" i="2" s="1"/>
  <c r="H21" i="2" a="1"/>
  <c r="H21" i="2" s="1"/>
  <c r="F18" i="2" a="1"/>
  <c r="F18" i="2" s="1"/>
  <c r="D15" i="2" a="1"/>
  <c r="D15" i="2" s="1"/>
  <c r="G11" i="2" a="1"/>
  <c r="G11" i="2" s="1"/>
  <c r="F76" i="2" a="1"/>
  <c r="F76" i="2" s="1"/>
  <c r="D77" i="2" a="1"/>
  <c r="D77" i="2" s="1"/>
  <c r="H70" i="2" a="1"/>
  <c r="H70" i="2" s="1"/>
  <c r="H68" i="2" a="1"/>
  <c r="H68" i="2" s="1"/>
  <c r="G64" i="2" a="1"/>
  <c r="G64" i="2" s="1"/>
  <c r="H57" i="2" a="1"/>
  <c r="H57" i="2" s="1"/>
  <c r="H55" i="2" a="1"/>
  <c r="H55" i="2" s="1"/>
  <c r="D48" i="2" a="1"/>
  <c r="D48" i="2" s="1"/>
  <c r="D44" i="2" a="1"/>
  <c r="D44" i="2" s="1"/>
  <c r="E40" i="2" a="1"/>
  <c r="E40" i="2" s="1"/>
  <c r="E36" i="2" a="1"/>
  <c r="E36" i="2" s="1"/>
  <c r="H26" i="2" a="1"/>
  <c r="H26" i="2" s="1"/>
  <c r="F23" i="2" a="1"/>
  <c r="F23" i="2" s="1"/>
  <c r="D20" i="2" a="1"/>
  <c r="D20" i="2" s="1"/>
  <c r="G16" i="2" a="1"/>
  <c r="G16" i="2" s="1"/>
  <c r="E13" i="2" a="1"/>
  <c r="E13" i="2" s="1"/>
  <c r="F11" i="2" a="1"/>
  <c r="F11" i="2" s="1"/>
  <c r="H35" i="2" a="1"/>
  <c r="H35" i="2" s="1"/>
  <c r="D11" i="2" a="1"/>
  <c r="D11" i="2" s="1"/>
  <c r="H76" i="2" a="1"/>
  <c r="H76" i="2" s="1"/>
  <c r="G66" i="2" a="1"/>
  <c r="G66" i="2" s="1"/>
  <c r="G59" i="2" a="1"/>
  <c r="G59" i="2" s="1"/>
  <c r="H53" i="2" a="1"/>
  <c r="H53" i="2" s="1"/>
  <c r="H49" i="2" a="1"/>
  <c r="H49" i="2" s="1"/>
  <c r="H45" i="2" a="1"/>
  <c r="H45" i="2" s="1"/>
  <c r="D42" i="2" a="1"/>
  <c r="D42" i="2" s="1"/>
  <c r="E38" i="2" a="1"/>
  <c r="E38" i="2" s="1"/>
  <c r="E30" i="2" a="1"/>
  <c r="E30" i="2" s="1"/>
  <c r="F28" i="2" a="1"/>
  <c r="F28" i="2" s="1"/>
  <c r="D25" i="2" a="1"/>
  <c r="D25" i="2" s="1"/>
  <c r="G21" i="2" a="1"/>
  <c r="G21" i="2" s="1"/>
  <c r="E18" i="2" a="1"/>
  <c r="E18" i="2" s="1"/>
  <c r="H14" i="2" a="1"/>
  <c r="H14" i="2" s="1"/>
  <c r="D13" i="2" a="1"/>
  <c r="D13" i="2" s="1"/>
  <c r="E62" i="2" a="1"/>
  <c r="E62" i="2" s="1"/>
  <c r="G43" i="2" a="1"/>
  <c r="G43" i="2" s="1"/>
  <c r="H17" i="2" a="1"/>
  <c r="H17" i="2" s="1"/>
  <c r="G70" i="2" a="1"/>
  <c r="G70" i="2" s="1"/>
  <c r="F66" i="2" a="1"/>
  <c r="F66" i="2" s="1"/>
  <c r="F64" i="2" a="1"/>
  <c r="F64" i="2" s="1"/>
  <c r="F62" i="2" a="1"/>
  <c r="F62" i="2" s="1"/>
  <c r="G57" i="2" a="1"/>
  <c r="G57" i="2" s="1"/>
  <c r="G55" i="2" a="1"/>
  <c r="G55" i="2" s="1"/>
  <c r="G53" i="2" a="1"/>
  <c r="G53" i="2" s="1"/>
  <c r="H47" i="2" a="1"/>
  <c r="H47" i="2" s="1"/>
  <c r="H43" i="2" a="1"/>
  <c r="H43" i="2" s="1"/>
  <c r="D40" i="2" a="1"/>
  <c r="D40" i="2" s="1"/>
  <c r="D38" i="2" a="1"/>
  <c r="D38" i="2" s="1"/>
  <c r="D36" i="2" a="1"/>
  <c r="D36" i="2" s="1"/>
  <c r="G26" i="2" a="1"/>
  <c r="G26" i="2" s="1"/>
  <c r="E23" i="2" a="1"/>
  <c r="E23" i="2" s="1"/>
  <c r="H19" i="2" a="1"/>
  <c r="H19" i="2" s="1"/>
  <c r="F16" i="2" a="1"/>
  <c r="F16" i="2" s="1"/>
  <c r="G14" i="2" a="1"/>
  <c r="G14" i="2" s="1"/>
  <c r="E11" i="2" a="1"/>
  <c r="E11" i="2" s="1"/>
  <c r="F47" i="2" a="1"/>
  <c r="F47" i="2" s="1"/>
  <c r="F26" i="2" a="1"/>
  <c r="F26" i="2" s="1"/>
  <c r="G19" i="2" a="1"/>
  <c r="G19" i="2" s="1"/>
  <c r="H78" i="2" a="1"/>
  <c r="H78" i="2" s="1"/>
  <c r="F68" i="2" a="1"/>
  <c r="F68" i="2" s="1"/>
  <c r="E64" i="2" a="1"/>
  <c r="E64" i="2" s="1"/>
  <c r="F59" i="2" a="1"/>
  <c r="F59" i="2" s="1"/>
  <c r="F57" i="2" a="1"/>
  <c r="F57" i="2" s="1"/>
  <c r="G49" i="2" a="1"/>
  <c r="G49" i="2" s="1"/>
  <c r="G47" i="2" a="1"/>
  <c r="G47" i="2" s="1"/>
  <c r="G45" i="2" a="1"/>
  <c r="G45" i="2" s="1"/>
  <c r="H41" i="2" a="1"/>
  <c r="H41" i="2" s="1"/>
  <c r="H37" i="2" a="1"/>
  <c r="H37" i="2" s="1"/>
  <c r="E28" i="2" a="1"/>
  <c r="E28" i="2" s="1"/>
  <c r="H24" i="2" a="1"/>
  <c r="H24" i="2" s="1"/>
  <c r="F21" i="2" a="1"/>
  <c r="F21" i="2" s="1"/>
  <c r="D18" i="2" a="1"/>
  <c r="D18" i="2" s="1"/>
  <c r="E16" i="2" a="1"/>
  <c r="E16" i="2" s="1"/>
  <c r="H12" i="2" a="1"/>
  <c r="H12" i="2" s="1"/>
  <c r="F53" i="2" a="1"/>
  <c r="F53" i="2" s="1"/>
  <c r="H29" i="2" a="1"/>
  <c r="H29" i="2" s="1"/>
  <c r="D23" i="2" a="1"/>
  <c r="D23" i="2" s="1"/>
  <c r="G78" i="2" a="1"/>
  <c r="G78" i="2" s="1"/>
  <c r="E70" i="2" a="1"/>
  <c r="E70" i="2" s="1"/>
  <c r="E68" i="2" a="1"/>
  <c r="E68" i="2" s="1"/>
  <c r="D64" i="2" a="1"/>
  <c r="D64" i="2" s="1"/>
  <c r="E59" i="2" a="1"/>
  <c r="E59" i="2" s="1"/>
  <c r="E57" i="2" a="1"/>
  <c r="E57" i="2" s="1"/>
  <c r="E55" i="2" a="1"/>
  <c r="E55" i="2" s="1"/>
  <c r="F45" i="2" a="1"/>
  <c r="F45" i="2" s="1"/>
  <c r="G41" i="2" a="1"/>
  <c r="G41" i="2" s="1"/>
  <c r="G39" i="2" a="1"/>
  <c r="G39" i="2" s="1"/>
  <c r="G37" i="2" a="1"/>
  <c r="G37" i="2" s="1"/>
  <c r="G35" i="2" a="1"/>
  <c r="G35" i="2" s="1"/>
  <c r="D28" i="2" a="1"/>
  <c r="D28" i="2" s="1"/>
  <c r="G24" i="2" a="1"/>
  <c r="G24" i="2" s="1"/>
  <c r="E21" i="2" a="1"/>
  <c r="E21" i="2" s="1"/>
  <c r="F19" i="2" a="1"/>
  <c r="F19" i="2" s="1"/>
  <c r="D16" i="2" a="1"/>
  <c r="D16" i="2" s="1"/>
  <c r="G12" i="2" a="1"/>
  <c r="G12" i="2" s="1"/>
  <c r="F78" i="2" a="1"/>
  <c r="F78" i="2" s="1"/>
  <c r="D68" i="2" a="1"/>
  <c r="D68" i="2" s="1"/>
  <c r="H65" i="2" a="1"/>
  <c r="H65" i="2" s="1"/>
  <c r="D62" i="2" a="1"/>
  <c r="D62" i="2" s="1"/>
  <c r="D59" i="2" a="1"/>
  <c r="D59" i="2" s="1"/>
  <c r="D57" i="2" a="1"/>
  <c r="D57" i="2" s="1"/>
  <c r="E53" i="2" a="1"/>
  <c r="E53" i="2" s="1"/>
  <c r="E49" i="2" a="1"/>
  <c r="E49" i="2" s="1"/>
  <c r="E47" i="2" a="1"/>
  <c r="E47" i="2" s="1"/>
  <c r="F43" i="2" a="1"/>
  <c r="F43" i="2" s="1"/>
  <c r="F41" i="2" a="1"/>
  <c r="F41" i="2" s="1"/>
  <c r="F39" i="2" a="1"/>
  <c r="F39" i="2" s="1"/>
  <c r="G29" i="2" a="1"/>
  <c r="G29" i="2" s="1"/>
  <c r="E26" i="2" a="1"/>
  <c r="E26" i="2" s="1"/>
  <c r="H22" i="2" a="1"/>
  <c r="H22" i="2" s="1"/>
  <c r="D21" i="2" a="1"/>
  <c r="D21" i="2" s="1"/>
  <c r="G17" i="2" a="1"/>
  <c r="G17" i="2" s="1"/>
  <c r="E14" i="2" a="1"/>
  <c r="E14" i="2" s="1"/>
  <c r="D76" i="2" a="1"/>
  <c r="D76" i="2" s="1"/>
  <c r="D70" i="2" a="1"/>
  <c r="D70" i="2" s="1"/>
  <c r="H63" i="2" a="1"/>
  <c r="H63" i="2" s="1"/>
  <c r="D55" i="2" a="1"/>
  <c r="D55" i="2" s="1"/>
  <c r="D53" i="2" a="1"/>
  <c r="D53" i="2" s="1"/>
  <c r="D49" i="2" a="1"/>
  <c r="D49" i="2" s="1"/>
  <c r="E45" i="2" a="1"/>
  <c r="E45" i="2" s="1"/>
  <c r="F35" i="2" a="1"/>
  <c r="F35" i="2" s="1"/>
  <c r="H27" i="2" a="1"/>
  <c r="H27" i="2" s="1"/>
  <c r="F24" i="2" a="1"/>
  <c r="F24" i="2" s="1"/>
  <c r="G22" i="2" a="1"/>
  <c r="G22" i="2" s="1"/>
  <c r="E19" i="2" a="1"/>
  <c r="E19" i="2" s="1"/>
  <c r="H15" i="2" a="1"/>
  <c r="H15" i="2" s="1"/>
  <c r="F12" i="2" a="1"/>
  <c r="F12" i="2" s="1"/>
  <c r="E15" i="2" a="1"/>
  <c r="E15" i="2" s="1"/>
  <c r="E35" i="2" a="1"/>
  <c r="E35" i="2" s="1"/>
  <c r="E41" i="2" a="1"/>
  <c r="E41" i="2" s="1"/>
  <c r="F48" i="2" a="1"/>
  <c r="F48" i="2" s="1"/>
  <c r="F56" i="2" a="1"/>
  <c r="F56" i="2" s="1"/>
  <c r="G69" i="2" a="1"/>
  <c r="G69" i="2" s="1"/>
  <c r="M22" i="5" a="1"/>
  <c r="M22" i="5" s="1"/>
  <c r="H39" i="5" a="1"/>
  <c r="H39" i="5" s="1"/>
  <c r="H27" i="5" a="1"/>
  <c r="H27" i="5" s="1"/>
  <c r="H40" i="5" a="1"/>
  <c r="H40" i="5" s="1"/>
  <c r="M91" i="5" a="1"/>
  <c r="M91" i="5" s="1"/>
  <c r="M12" i="5" a="1"/>
  <c r="M12" i="5" s="1"/>
  <c r="G15" i="2" a="1"/>
  <c r="G15" i="2" s="1"/>
  <c r="H20" i="2" a="1"/>
  <c r="H20" i="2" s="1"/>
  <c r="H48" i="2" a="1"/>
  <c r="H48" i="2" s="1"/>
  <c r="H56" i="2" a="1"/>
  <c r="H56" i="2" s="1"/>
  <c r="J107" i="5" a="1"/>
  <c r="J107" i="5" s="1"/>
  <c r="J67" i="5" a="1"/>
  <c r="J67" i="5" s="1"/>
  <c r="J48" i="5" a="1"/>
  <c r="J48" i="5" s="1"/>
  <c r="H20" i="5" a="1"/>
  <c r="H20" i="5" s="1"/>
  <c r="M23" i="5" a="1"/>
  <c r="M23" i="5" s="1"/>
  <c r="J40" i="5" a="1"/>
  <c r="J40" i="5" s="1"/>
  <c r="H44" i="5" a="1"/>
  <c r="H44" i="5" s="1"/>
  <c r="J49" i="5" a="1"/>
  <c r="J49" i="5" s="1"/>
  <c r="D22" i="2" a="1"/>
  <c r="D22" i="2" s="1"/>
  <c r="D37" i="2" a="1"/>
  <c r="D37" i="2" s="1"/>
  <c r="D43" i="2" a="1"/>
  <c r="D43" i="2" s="1"/>
  <c r="J20" i="5" a="1"/>
  <c r="J20" i="5" s="1"/>
  <c r="E22" i="2" a="1"/>
  <c r="E22" i="2" s="1"/>
  <c r="F27" i="2" a="1"/>
  <c r="F27" i="2" s="1"/>
  <c r="F58" i="2" a="1"/>
  <c r="F58" i="2" s="1"/>
  <c r="F65" i="2" a="1"/>
  <c r="F65" i="2" s="1"/>
  <c r="H71" i="2" a="1"/>
  <c r="H71" i="2" s="1"/>
  <c r="M36" i="5" a="1"/>
  <c r="M36" i="5" s="1"/>
  <c r="H62" i="5" a="1"/>
  <c r="H62" i="5" s="1"/>
  <c r="D12" i="2" a="1"/>
  <c r="D12" i="2" s="1"/>
  <c r="E17" i="2" a="1"/>
  <c r="E17" i="2" s="1"/>
  <c r="F22" i="2" a="1"/>
  <c r="F22" i="2" s="1"/>
  <c r="G38" i="2" a="1"/>
  <c r="G38" i="2" s="1"/>
  <c r="G50" i="2" a="1"/>
  <c r="G50" i="2" s="1"/>
  <c r="G58" i="2" a="1"/>
  <c r="G58" i="2" s="1"/>
  <c r="G65" i="2" a="1"/>
  <c r="G65" i="2" s="1"/>
  <c r="E12" i="2" a="1"/>
  <c r="E12" i="2" s="1"/>
  <c r="F17" i="2" a="1"/>
  <c r="F17" i="2" s="1"/>
  <c r="D29" i="2" a="1"/>
  <c r="D29" i="2" s="1"/>
  <c r="D45" i="2" a="1"/>
  <c r="D45" i="2" s="1"/>
  <c r="M28" i="5" a="1"/>
  <c r="M28" i="5" s="1"/>
  <c r="J64" i="5" a="1"/>
  <c r="J64" i="5" s="1"/>
  <c r="H18" i="5" a="1"/>
  <c r="H18" i="5" s="1"/>
  <c r="M41" i="5" a="1"/>
  <c r="M41" i="5" s="1"/>
  <c r="H79" i="5" a="1"/>
  <c r="H79" i="5" s="1"/>
  <c r="G18" i="2" a="1"/>
  <c r="G18" i="2" s="1"/>
  <c r="E29" i="2" a="1"/>
  <c r="E29" i="2" s="1"/>
  <c r="D39" i="2" a="1"/>
  <c r="D39" i="2" s="1"/>
  <c r="E54" i="2" a="1"/>
  <c r="E54" i="2" s="1"/>
  <c r="F67" i="2" a="1"/>
  <c r="F67" i="2" s="1"/>
  <c r="H77" i="2" a="1"/>
  <c r="H77" i="2" s="1"/>
  <c r="H18" i="2" a="1"/>
  <c r="H18" i="2" s="1"/>
  <c r="D24" i="2" a="1"/>
  <c r="D24" i="2" s="1"/>
  <c r="E39" i="2" a="1"/>
  <c r="E39" i="2" s="1"/>
  <c r="F46" i="2" a="1"/>
  <c r="F46" i="2" s="1"/>
  <c r="F61" i="2" a="1"/>
  <c r="F61" i="2" s="1"/>
  <c r="M46" i="5" a="1"/>
  <c r="M46" i="5" s="1"/>
  <c r="M21" i="5" a="1"/>
  <c r="M21" i="5" s="1"/>
  <c r="D24" i="5" a="1"/>
  <c r="D24" i="5" s="1"/>
  <c r="F26" i="5" a="1"/>
  <c r="F26" i="5" s="1"/>
  <c r="K35" i="5" a="1"/>
  <c r="K35" i="5" s="1"/>
  <c r="L40" i="5" a="1"/>
  <c r="L40" i="5" s="1"/>
  <c r="J44" i="5" a="1"/>
  <c r="J44" i="5" s="1"/>
  <c r="M45" i="5" a="1"/>
  <c r="M45" i="5" s="1"/>
  <c r="G51" i="5" a="1"/>
  <c r="G51" i="5" s="1"/>
  <c r="L52" i="5" a="1"/>
  <c r="L52" i="5" s="1"/>
  <c r="G58" i="5" a="1"/>
  <c r="G58" i="5" s="1"/>
  <c r="H71" i="5" a="1"/>
  <c r="H71" i="5" s="1"/>
  <c r="G74" i="5" a="1"/>
  <c r="G74" i="5" s="1"/>
  <c r="F80" i="5" a="1"/>
  <c r="F80" i="5" s="1"/>
  <c r="M85" i="5" a="1"/>
  <c r="M85" i="5" s="1"/>
  <c r="I92" i="5" a="1"/>
  <c r="I92" i="5" s="1"/>
  <c r="D11" i="5" a="1"/>
  <c r="D11" i="5" s="1"/>
  <c r="F14" i="5" a="1"/>
  <c r="F14" i="5" s="1"/>
  <c r="H16" i="5" a="1"/>
  <c r="H16" i="5" s="1"/>
  <c r="J17" i="5" a="1"/>
  <c r="J17" i="5" s="1"/>
  <c r="J18" i="5" a="1"/>
  <c r="J18" i="5" s="1"/>
  <c r="L19" i="5" a="1"/>
  <c r="L19" i="5" s="1"/>
  <c r="M20" i="5" a="1"/>
  <c r="M20" i="5" s="1"/>
  <c r="N21" i="5" a="1"/>
  <c r="N21" i="5" s="1"/>
  <c r="D23" i="5" a="1"/>
  <c r="D23" i="5" s="1"/>
  <c r="F24" i="5" a="1"/>
  <c r="F24" i="5" s="1"/>
  <c r="F25" i="5" a="1"/>
  <c r="F25" i="5" s="1"/>
  <c r="I26" i="5" a="1"/>
  <c r="I26" i="5" s="1"/>
  <c r="K27" i="5" a="1"/>
  <c r="K27" i="5" s="1"/>
  <c r="N28" i="5" a="1"/>
  <c r="N28" i="5" s="1"/>
  <c r="F33" i="5" a="1"/>
  <c r="F33" i="5" s="1"/>
  <c r="I34" i="5" a="1"/>
  <c r="I34" i="5" s="1"/>
  <c r="M35" i="5" a="1"/>
  <c r="M35" i="5" s="1"/>
  <c r="N36" i="5" a="1"/>
  <c r="N36" i="5" s="1"/>
  <c r="G38" i="5" a="1"/>
  <c r="G38" i="5" s="1"/>
  <c r="M40" i="5" a="1"/>
  <c r="M40" i="5" s="1"/>
  <c r="H43" i="5" a="1"/>
  <c r="H43" i="5" s="1"/>
  <c r="D46" i="5" a="1"/>
  <c r="D46" i="5" s="1"/>
  <c r="I47" i="5" a="1"/>
  <c r="I47" i="5" s="1"/>
  <c r="I51" i="5" a="1"/>
  <c r="I51" i="5" s="1"/>
  <c r="K54" i="5" a="1"/>
  <c r="K54" i="5" s="1"/>
  <c r="K62" i="5" a="1"/>
  <c r="K62" i="5" s="1"/>
  <c r="N64" i="5" a="1"/>
  <c r="N64" i="5" s="1"/>
  <c r="L67" i="5" a="1"/>
  <c r="L67" i="5" s="1"/>
  <c r="I71" i="5" a="1"/>
  <c r="I71" i="5" s="1"/>
  <c r="H80" i="5" a="1"/>
  <c r="H80" i="5" s="1"/>
  <c r="D12" i="5" a="1"/>
  <c r="D12" i="5" s="1"/>
  <c r="E13" i="5" a="1"/>
  <c r="E13" i="5" s="1"/>
  <c r="G15" i="5" a="1"/>
  <c r="G15" i="5" s="1"/>
  <c r="L27" i="5" a="1"/>
  <c r="L27" i="5" s="1"/>
  <c r="J34" i="5" a="1"/>
  <c r="J34" i="5" s="1"/>
  <c r="F42" i="5" a="1"/>
  <c r="F42" i="5" s="1"/>
  <c r="L48" i="5" a="1"/>
  <c r="L48" i="5" s="1"/>
  <c r="F50" i="5" a="1"/>
  <c r="F50" i="5" s="1"/>
  <c r="N52" i="5" a="1"/>
  <c r="N52" i="5" s="1"/>
  <c r="H58" i="5" a="1"/>
  <c r="H58" i="5" s="1"/>
  <c r="J60" i="5" a="1"/>
  <c r="J60" i="5" s="1"/>
  <c r="H74" i="5" a="1"/>
  <c r="H74" i="5" s="1"/>
  <c r="I80" i="5" a="1"/>
  <c r="I80" i="5" s="1"/>
  <c r="J86" i="5" a="1"/>
  <c r="J86" i="5" s="1"/>
  <c r="J94" i="5" a="1"/>
  <c r="J94" i="5" s="1"/>
  <c r="L101" i="5" a="1"/>
  <c r="L101" i="5" s="1"/>
  <c r="I16" i="5" a="1"/>
  <c r="I16" i="5" s="1"/>
  <c r="K17" i="5" a="1"/>
  <c r="K17" i="5" s="1"/>
  <c r="K18" i="5" a="1"/>
  <c r="K18" i="5" s="1"/>
  <c r="M19" i="5" a="1"/>
  <c r="M19" i="5" s="1"/>
  <c r="N20" i="5" a="1"/>
  <c r="N20" i="5" s="1"/>
  <c r="D22" i="5" a="1"/>
  <c r="D22" i="5" s="1"/>
  <c r="E23" i="5" a="1"/>
  <c r="E23" i="5" s="1"/>
  <c r="G24" i="5" a="1"/>
  <c r="G24" i="5" s="1"/>
  <c r="G25" i="5" a="1"/>
  <c r="G25" i="5" s="1"/>
  <c r="J26" i="5" a="1"/>
  <c r="J26" i="5" s="1"/>
  <c r="G33" i="5" a="1"/>
  <c r="G33" i="5" s="1"/>
  <c r="N35" i="5" a="1"/>
  <c r="N35" i="5" s="1"/>
  <c r="E37" i="5" a="1"/>
  <c r="E37" i="5" s="1"/>
  <c r="H38" i="5" a="1"/>
  <c r="H38" i="5" s="1"/>
  <c r="L39" i="5" a="1"/>
  <c r="L39" i="5" s="1"/>
  <c r="N40" i="5" a="1"/>
  <c r="N40" i="5" s="1"/>
  <c r="G42" i="5" a="1"/>
  <c r="G42" i="5" s="1"/>
  <c r="I43" i="5" a="1"/>
  <c r="I43" i="5" s="1"/>
  <c r="L44" i="5" a="1"/>
  <c r="L44" i="5" s="1"/>
  <c r="E46" i="5" a="1"/>
  <c r="E46" i="5" s="1"/>
  <c r="J47" i="5" a="1"/>
  <c r="J47" i="5" s="1"/>
  <c r="M48" i="5" a="1"/>
  <c r="M48" i="5" s="1"/>
  <c r="G50" i="5" a="1"/>
  <c r="G50" i="5" s="1"/>
  <c r="N54" i="5" a="1"/>
  <c r="N54" i="5" s="1"/>
  <c r="I58" i="5" a="1"/>
  <c r="I58" i="5" s="1"/>
  <c r="M60" i="5" a="1"/>
  <c r="M60" i="5" s="1"/>
  <c r="E63" i="5" a="1"/>
  <c r="E63" i="5" s="1"/>
  <c r="M71" i="5" a="1"/>
  <c r="M71" i="5" s="1"/>
  <c r="J74" i="5" a="1"/>
  <c r="J74" i="5" s="1"/>
  <c r="H87" i="5" a="1"/>
  <c r="H87" i="5" s="1"/>
  <c r="J102" i="5" a="1"/>
  <c r="J102" i="5" s="1"/>
  <c r="E12" i="5" a="1"/>
  <c r="E12" i="5" s="1"/>
  <c r="N27" i="5" a="1"/>
  <c r="N27" i="5" s="1"/>
  <c r="L51" i="5" a="1"/>
  <c r="L51" i="5" s="1"/>
  <c r="F53" i="5" a="1"/>
  <c r="F53" i="5" s="1"/>
  <c r="K58" i="5" a="1"/>
  <c r="K58" i="5" s="1"/>
  <c r="E68" i="5" a="1"/>
  <c r="E68" i="5" s="1"/>
  <c r="K74" i="5" a="1"/>
  <c r="K74" i="5" s="1"/>
  <c r="N108" i="5" a="1"/>
  <c r="N108" i="5" s="1"/>
  <c r="F108" i="5" a="1"/>
  <c r="F108" i="5" s="1"/>
  <c r="M108" i="5" a="1"/>
  <c r="M108" i="5" s="1"/>
  <c r="E108" i="5" a="1"/>
  <c r="E108" i="5" s="1"/>
  <c r="D108" i="5" a="1"/>
  <c r="D108" i="5" s="1"/>
  <c r="I106" i="5" a="1"/>
  <c r="I106" i="5" s="1"/>
  <c r="N103" i="5" a="1"/>
  <c r="N103" i="5" s="1"/>
  <c r="H102" i="5" a="1"/>
  <c r="H102" i="5" s="1"/>
  <c r="M100" i="5" a="1"/>
  <c r="M100" i="5" s="1"/>
  <c r="H94" i="5" a="1"/>
  <c r="H94" i="5" s="1"/>
  <c r="K93" i="5" a="1"/>
  <c r="K93" i="5" s="1"/>
  <c r="N92" i="5" a="1"/>
  <c r="N92" i="5" s="1"/>
  <c r="F92" i="5" a="1"/>
  <c r="F92" i="5" s="1"/>
  <c r="I91" i="5" a="1"/>
  <c r="I91" i="5" s="1"/>
  <c r="L90" i="5" a="1"/>
  <c r="L90" i="5" s="1"/>
  <c r="D90" i="5" a="1"/>
  <c r="D90" i="5" s="1"/>
  <c r="G89" i="5" a="1"/>
  <c r="G89" i="5" s="1"/>
  <c r="J88" i="5" a="1"/>
  <c r="J88" i="5" s="1"/>
  <c r="M87" i="5" a="1"/>
  <c r="M87" i="5" s="1"/>
  <c r="E87" i="5" a="1"/>
  <c r="E87" i="5" s="1"/>
  <c r="H86" i="5" a="1"/>
  <c r="H86" i="5" s="1"/>
  <c r="K85" i="5" a="1"/>
  <c r="K85" i="5" s="1"/>
  <c r="N84" i="5" a="1"/>
  <c r="N84" i="5" s="1"/>
  <c r="F84" i="5" a="1"/>
  <c r="F84" i="5" s="1"/>
  <c r="I83" i="5" a="1"/>
  <c r="I83" i="5" s="1"/>
  <c r="L82" i="5" a="1"/>
  <c r="L82" i="5" s="1"/>
  <c r="D82" i="5" a="1"/>
  <c r="D82" i="5" s="1"/>
  <c r="G81" i="5" a="1"/>
  <c r="G81" i="5" s="1"/>
  <c r="J80" i="5" a="1"/>
  <c r="J80" i="5" s="1"/>
  <c r="M79" i="5" a="1"/>
  <c r="M79" i="5" s="1"/>
  <c r="E79" i="5" a="1"/>
  <c r="E79" i="5" s="1"/>
  <c r="H77" i="5" a="1"/>
  <c r="H77" i="5" s="1"/>
  <c r="F107" i="5" a="1"/>
  <c r="F107" i="5" s="1"/>
  <c r="K105" i="5" a="1"/>
  <c r="K105" i="5" s="1"/>
  <c r="E103" i="5" a="1"/>
  <c r="E103" i="5" s="1"/>
  <c r="J101" i="5" a="1"/>
  <c r="J101" i="5" s="1"/>
  <c r="D100" i="5" a="1"/>
  <c r="D100" i="5" s="1"/>
  <c r="G99" i="5" a="1"/>
  <c r="G99" i="5" s="1"/>
  <c r="N107" i="5" a="1"/>
  <c r="N107" i="5" s="1"/>
  <c r="H106" i="5" a="1"/>
  <c r="H106" i="5" s="1"/>
  <c r="M103" i="5" a="1"/>
  <c r="M103" i="5" s="1"/>
  <c r="G102" i="5" a="1"/>
  <c r="G102" i="5" s="1"/>
  <c r="L100" i="5" a="1"/>
  <c r="L100" i="5" s="1"/>
  <c r="G94" i="5" a="1"/>
  <c r="G94" i="5" s="1"/>
  <c r="J93" i="5" a="1"/>
  <c r="J93" i="5" s="1"/>
  <c r="M92" i="5" a="1"/>
  <c r="M92" i="5" s="1"/>
  <c r="E92" i="5" a="1"/>
  <c r="E92" i="5" s="1"/>
  <c r="H91" i="5" a="1"/>
  <c r="H91" i="5" s="1"/>
  <c r="K90" i="5" a="1"/>
  <c r="K90" i="5" s="1"/>
  <c r="N89" i="5" a="1"/>
  <c r="N89" i="5" s="1"/>
  <c r="F89" i="5" a="1"/>
  <c r="F89" i="5" s="1"/>
  <c r="I88" i="5" a="1"/>
  <c r="I88" i="5" s="1"/>
  <c r="L87" i="5" a="1"/>
  <c r="L87" i="5" s="1"/>
  <c r="D87" i="5" a="1"/>
  <c r="D87" i="5" s="1"/>
  <c r="G86" i="5" a="1"/>
  <c r="G86" i="5" s="1"/>
  <c r="J85" i="5" a="1"/>
  <c r="J85" i="5" s="1"/>
  <c r="M84" i="5" a="1"/>
  <c r="M84" i="5" s="1"/>
  <c r="E84" i="5" a="1"/>
  <c r="E84" i="5" s="1"/>
  <c r="H83" i="5" a="1"/>
  <c r="H83" i="5" s="1"/>
  <c r="K82" i="5" a="1"/>
  <c r="K82" i="5" s="1"/>
  <c r="N81" i="5" a="1"/>
  <c r="N81" i="5" s="1"/>
  <c r="L108" i="5" a="1"/>
  <c r="L108" i="5" s="1"/>
  <c r="E107" i="5" a="1"/>
  <c r="E107" i="5" s="1"/>
  <c r="J105" i="5" a="1"/>
  <c r="J105" i="5" s="1"/>
  <c r="D103" i="5" a="1"/>
  <c r="D103" i="5" s="1"/>
  <c r="I101" i="5" a="1"/>
  <c r="I101" i="5" s="1"/>
  <c r="N99" i="5" a="1"/>
  <c r="N99" i="5" s="1"/>
  <c r="F99" i="5" a="1"/>
  <c r="F99" i="5" s="1"/>
  <c r="M107" i="5" a="1"/>
  <c r="M107" i="5" s="1"/>
  <c r="G106" i="5" a="1"/>
  <c r="G106" i="5" s="1"/>
  <c r="L103" i="5" a="1"/>
  <c r="L103" i="5" s="1"/>
  <c r="F102" i="5" a="1"/>
  <c r="F102" i="5" s="1"/>
  <c r="K100" i="5" a="1"/>
  <c r="K100" i="5" s="1"/>
  <c r="N94" i="5" a="1"/>
  <c r="N94" i="5" s="1"/>
  <c r="F94" i="5" a="1"/>
  <c r="F94" i="5" s="1"/>
  <c r="I93" i="5" a="1"/>
  <c r="I93" i="5" s="1"/>
  <c r="L92" i="5" a="1"/>
  <c r="L92" i="5" s="1"/>
  <c r="D92" i="5" a="1"/>
  <c r="D92" i="5" s="1"/>
  <c r="G91" i="5" a="1"/>
  <c r="G91" i="5" s="1"/>
  <c r="J90" i="5" a="1"/>
  <c r="J90" i="5" s="1"/>
  <c r="M89" i="5" a="1"/>
  <c r="M89" i="5" s="1"/>
  <c r="E89" i="5" a="1"/>
  <c r="E89" i="5" s="1"/>
  <c r="H88" i="5" a="1"/>
  <c r="H88" i="5" s="1"/>
  <c r="K87" i="5" a="1"/>
  <c r="K87" i="5" s="1"/>
  <c r="N86" i="5" a="1"/>
  <c r="N86" i="5" s="1"/>
  <c r="F86" i="5" a="1"/>
  <c r="F86" i="5" s="1"/>
  <c r="I85" i="5" a="1"/>
  <c r="I85" i="5" s="1"/>
  <c r="L84" i="5" a="1"/>
  <c r="L84" i="5" s="1"/>
  <c r="D84" i="5" a="1"/>
  <c r="D84" i="5" s="1"/>
  <c r="G83" i="5" a="1"/>
  <c r="G83" i="5" s="1"/>
  <c r="J82" i="5" a="1"/>
  <c r="J82" i="5" s="1"/>
  <c r="M81" i="5" a="1"/>
  <c r="M81" i="5" s="1"/>
  <c r="E81" i="5" a="1"/>
  <c r="E81" i="5" s="1"/>
  <c r="K108" i="5" a="1"/>
  <c r="K108" i="5" s="1"/>
  <c r="D107" i="5" a="1"/>
  <c r="D107" i="5" s="1"/>
  <c r="I105" i="5" a="1"/>
  <c r="I105" i="5" s="1"/>
  <c r="N102" i="5" a="1"/>
  <c r="N102" i="5" s="1"/>
  <c r="H101" i="5" a="1"/>
  <c r="H101" i="5" s="1"/>
  <c r="J100" i="5" a="1"/>
  <c r="J100" i="5" s="1"/>
  <c r="M99" i="5" a="1"/>
  <c r="M99" i="5" s="1"/>
  <c r="E99" i="5" a="1"/>
  <c r="E99" i="5" s="1"/>
  <c r="L107" i="5" a="1"/>
  <c r="L107" i="5" s="1"/>
  <c r="F106" i="5" a="1"/>
  <c r="F106" i="5" s="1"/>
  <c r="K103" i="5" a="1"/>
  <c r="K103" i="5" s="1"/>
  <c r="E102" i="5" a="1"/>
  <c r="E102" i="5" s="1"/>
  <c r="G101" i="5" a="1"/>
  <c r="G101" i="5" s="1"/>
  <c r="M94" i="5" a="1"/>
  <c r="M94" i="5" s="1"/>
  <c r="E94" i="5" a="1"/>
  <c r="E94" i="5" s="1"/>
  <c r="H93" i="5" a="1"/>
  <c r="H93" i="5" s="1"/>
  <c r="K92" i="5" a="1"/>
  <c r="K92" i="5" s="1"/>
  <c r="N91" i="5" a="1"/>
  <c r="N91" i="5" s="1"/>
  <c r="F91" i="5" a="1"/>
  <c r="F91" i="5" s="1"/>
  <c r="I90" i="5" a="1"/>
  <c r="I90" i="5" s="1"/>
  <c r="L89" i="5" a="1"/>
  <c r="L89" i="5" s="1"/>
  <c r="D89" i="5" a="1"/>
  <c r="D89" i="5" s="1"/>
  <c r="G88" i="5" a="1"/>
  <c r="G88" i="5" s="1"/>
  <c r="J87" i="5" a="1"/>
  <c r="J87" i="5" s="1"/>
  <c r="M86" i="5" a="1"/>
  <c r="M86" i="5" s="1"/>
  <c r="E86" i="5" a="1"/>
  <c r="E86" i="5" s="1"/>
  <c r="H85" i="5" a="1"/>
  <c r="H85" i="5" s="1"/>
  <c r="K84" i="5" a="1"/>
  <c r="K84" i="5" s="1"/>
  <c r="N83" i="5" a="1"/>
  <c r="N83" i="5" s="1"/>
  <c r="F83" i="5" a="1"/>
  <c r="F83" i="5" s="1"/>
  <c r="I82" i="5" a="1"/>
  <c r="I82" i="5" s="1"/>
  <c r="L81" i="5" a="1"/>
  <c r="L81" i="5" s="1"/>
  <c r="D81" i="5" a="1"/>
  <c r="D81" i="5" s="1"/>
  <c r="G80" i="5" a="1"/>
  <c r="G80" i="5" s="1"/>
  <c r="J79" i="5" a="1"/>
  <c r="J79" i="5" s="1"/>
  <c r="J108" i="5" a="1"/>
  <c r="J108" i="5" s="1"/>
  <c r="N106" i="5" a="1"/>
  <c r="N106" i="5" s="1"/>
  <c r="H105" i="5" a="1"/>
  <c r="H105" i="5" s="1"/>
  <c r="M102" i="5" a="1"/>
  <c r="M102" i="5" s="1"/>
  <c r="D102" i="5" a="1"/>
  <c r="D102" i="5" s="1"/>
  <c r="I100" i="5" a="1"/>
  <c r="I100" i="5" s="1"/>
  <c r="L99" i="5" a="1"/>
  <c r="L99" i="5" s="1"/>
  <c r="D99" i="5" a="1"/>
  <c r="D99" i="5" s="1"/>
  <c r="I108" i="5" a="1"/>
  <c r="I108" i="5" s="1"/>
  <c r="M106" i="5" a="1"/>
  <c r="M106" i="5" s="1"/>
  <c r="G105" i="5" a="1"/>
  <c r="G105" i="5" s="1"/>
  <c r="I103" i="5" a="1"/>
  <c r="I103" i="5" s="1"/>
  <c r="N101" i="5" a="1"/>
  <c r="N101" i="5" s="1"/>
  <c r="H100" i="5" a="1"/>
  <c r="H100" i="5" s="1"/>
  <c r="K99" i="5" a="1"/>
  <c r="K99" i="5" s="1"/>
  <c r="J106" i="5" a="1"/>
  <c r="J106" i="5" s="1"/>
  <c r="D105" i="5" a="1"/>
  <c r="D105" i="5" s="1"/>
  <c r="I102" i="5" a="1"/>
  <c r="I102" i="5" s="1"/>
  <c r="N100" i="5" a="1"/>
  <c r="N100" i="5" s="1"/>
  <c r="I94" i="5" a="1"/>
  <c r="I94" i="5" s="1"/>
  <c r="L93" i="5" a="1"/>
  <c r="L93" i="5" s="1"/>
  <c r="D93" i="5" a="1"/>
  <c r="D93" i="5" s="1"/>
  <c r="G92" i="5" a="1"/>
  <c r="G92" i="5" s="1"/>
  <c r="J91" i="5" a="1"/>
  <c r="J91" i="5" s="1"/>
  <c r="M90" i="5" a="1"/>
  <c r="M90" i="5" s="1"/>
  <c r="G100" i="5" a="1"/>
  <c r="G100" i="5" s="1"/>
  <c r="E90" i="5" a="1"/>
  <c r="E90" i="5" s="1"/>
  <c r="K88" i="5" a="1"/>
  <c r="K88" i="5" s="1"/>
  <c r="F87" i="5" a="1"/>
  <c r="F87" i="5" s="1"/>
  <c r="L85" i="5" a="1"/>
  <c r="L85" i="5" s="1"/>
  <c r="G84" i="5" a="1"/>
  <c r="G84" i="5" s="1"/>
  <c r="M82" i="5" a="1"/>
  <c r="M82" i="5" s="1"/>
  <c r="H81" i="5" a="1"/>
  <c r="H81" i="5" s="1"/>
  <c r="N77" i="5" a="1"/>
  <c r="N77" i="5" s="1"/>
  <c r="E74" i="5" a="1"/>
  <c r="E74" i="5" s="1"/>
  <c r="H73" i="5" a="1"/>
  <c r="H73" i="5" s="1"/>
  <c r="K72" i="5" a="1"/>
  <c r="K72" i="5" s="1"/>
  <c r="N71" i="5" a="1"/>
  <c r="N71" i="5" s="1"/>
  <c r="F71" i="5" a="1"/>
  <c r="F71" i="5" s="1"/>
  <c r="I70" i="5" a="1"/>
  <c r="I70" i="5" s="1"/>
  <c r="L68" i="5" a="1"/>
  <c r="L68" i="5" s="1"/>
  <c r="D68" i="5" a="1"/>
  <c r="D68" i="5" s="1"/>
  <c r="G67" i="5" a="1"/>
  <c r="G67" i="5" s="1"/>
  <c r="J66" i="5" a="1"/>
  <c r="J66" i="5" s="1"/>
  <c r="M65" i="5" a="1"/>
  <c r="M65" i="5" s="1"/>
  <c r="E65" i="5" a="1"/>
  <c r="E65" i="5" s="1"/>
  <c r="H64" i="5" a="1"/>
  <c r="H64" i="5" s="1"/>
  <c r="K63" i="5" a="1"/>
  <c r="K63" i="5" s="1"/>
  <c r="N62" i="5" a="1"/>
  <c r="N62" i="5" s="1"/>
  <c r="F62" i="5" a="1"/>
  <c r="F62" i="5" s="1"/>
  <c r="I61" i="5" a="1"/>
  <c r="I61" i="5" s="1"/>
  <c r="L60" i="5" a="1"/>
  <c r="L60" i="5" s="1"/>
  <c r="D60" i="5" a="1"/>
  <c r="D60" i="5" s="1"/>
  <c r="G59" i="5" a="1"/>
  <c r="G59" i="5" s="1"/>
  <c r="J58" i="5" a="1"/>
  <c r="J58" i="5" s="1"/>
  <c r="J28" i="5" a="1"/>
  <c r="J28" i="5" s="1"/>
  <c r="M27" i="5" a="1"/>
  <c r="M27" i="5" s="1"/>
  <c r="E27" i="5" a="1"/>
  <c r="E27" i="5" s="1"/>
  <c r="H26" i="5" a="1"/>
  <c r="H26" i="5" s="1"/>
  <c r="I107" i="5" a="1"/>
  <c r="I107" i="5" s="1"/>
  <c r="F105" i="5" a="1"/>
  <c r="F105" i="5" s="1"/>
  <c r="K91" i="5" a="1"/>
  <c r="K91" i="5" s="1"/>
  <c r="D80" i="5" a="1"/>
  <c r="D80" i="5" s="1"/>
  <c r="M77" i="5" a="1"/>
  <c r="M77" i="5" s="1"/>
  <c r="M75" i="5" a="1"/>
  <c r="M75" i="5" s="1"/>
  <c r="N74" i="5" a="1"/>
  <c r="N74" i="5" s="1"/>
  <c r="J54" i="5" a="1"/>
  <c r="J54" i="5" s="1"/>
  <c r="M53" i="5" a="1"/>
  <c r="M53" i="5" s="1"/>
  <c r="G107" i="5" a="1"/>
  <c r="G107" i="5" s="1"/>
  <c r="E105" i="5" a="1"/>
  <c r="E105" i="5" s="1"/>
  <c r="E100" i="5" a="1"/>
  <c r="E100" i="5" s="1"/>
  <c r="F93" i="5" a="1"/>
  <c r="F93" i="5" s="1"/>
  <c r="N80" i="5" a="1"/>
  <c r="N80" i="5" s="1"/>
  <c r="N79" i="5" a="1"/>
  <c r="N79" i="5" s="1"/>
  <c r="L75" i="5" a="1"/>
  <c r="L75" i="5" s="1"/>
  <c r="L74" i="5" a="1"/>
  <c r="L74" i="5" s="1"/>
  <c r="I54" i="5" a="1"/>
  <c r="I54" i="5" s="1"/>
  <c r="L53" i="5" a="1"/>
  <c r="L53" i="5" s="1"/>
  <c r="D53" i="5" a="1"/>
  <c r="D53" i="5" s="1"/>
  <c r="G52" i="5" a="1"/>
  <c r="G52" i="5" s="1"/>
  <c r="J51" i="5" a="1"/>
  <c r="J51" i="5" s="1"/>
  <c r="M50" i="5" a="1"/>
  <c r="M50" i="5" s="1"/>
  <c r="E50" i="5" a="1"/>
  <c r="E50" i="5" s="1"/>
  <c r="H49" i="5" a="1"/>
  <c r="H49" i="5" s="1"/>
  <c r="K48" i="5" a="1"/>
  <c r="K48" i="5" s="1"/>
  <c r="N47" i="5" a="1"/>
  <c r="N47" i="5" s="1"/>
  <c r="F47" i="5" a="1"/>
  <c r="F47" i="5" s="1"/>
  <c r="I46" i="5" a="1"/>
  <c r="I46" i="5" s="1"/>
  <c r="L45" i="5" a="1"/>
  <c r="L45" i="5" s="1"/>
  <c r="D45" i="5" a="1"/>
  <c r="D45" i="5" s="1"/>
  <c r="G44" i="5" a="1"/>
  <c r="G44" i="5" s="1"/>
  <c r="J43" i="5" a="1"/>
  <c r="J43" i="5" s="1"/>
  <c r="M42" i="5" a="1"/>
  <c r="M42" i="5" s="1"/>
  <c r="E42" i="5" a="1"/>
  <c r="E42" i="5" s="1"/>
  <c r="H41" i="5" a="1"/>
  <c r="H41" i="5" s="1"/>
  <c r="K40" i="5" a="1"/>
  <c r="K40" i="5" s="1"/>
  <c r="N39" i="5" a="1"/>
  <c r="N39" i="5" s="1"/>
  <c r="F39" i="5" a="1"/>
  <c r="F39" i="5" s="1"/>
  <c r="I38" i="5" a="1"/>
  <c r="I38" i="5" s="1"/>
  <c r="L37" i="5" a="1"/>
  <c r="L37" i="5" s="1"/>
  <c r="D37" i="5" a="1"/>
  <c r="D37" i="5" s="1"/>
  <c r="G36" i="5" a="1"/>
  <c r="G36" i="5" s="1"/>
  <c r="J35" i="5" a="1"/>
  <c r="J35" i="5" s="1"/>
  <c r="M34" i="5" a="1"/>
  <c r="M34" i="5" s="1"/>
  <c r="E34" i="5" a="1"/>
  <c r="E34" i="5" s="1"/>
  <c r="H33" i="5" a="1"/>
  <c r="H33" i="5" s="1"/>
  <c r="K106" i="5" a="1"/>
  <c r="K106" i="5" s="1"/>
  <c r="K101" i="5" a="1"/>
  <c r="K101" i="5" s="1"/>
  <c r="K94" i="5" a="1"/>
  <c r="K94" i="5" s="1"/>
  <c r="N90" i="5" a="1"/>
  <c r="N90" i="5" s="1"/>
  <c r="L80" i="5" a="1"/>
  <c r="L80" i="5" s="1"/>
  <c r="I79" i="5" a="1"/>
  <c r="I79" i="5" s="1"/>
  <c r="I75" i="5" a="1"/>
  <c r="I75" i="5" s="1"/>
  <c r="G54" i="5" a="1"/>
  <c r="G54" i="5" s="1"/>
  <c r="J53" i="5" a="1"/>
  <c r="J53" i="5" s="1"/>
  <c r="M52" i="5" a="1"/>
  <c r="M52" i="5" s="1"/>
  <c r="E52" i="5" a="1"/>
  <c r="E52" i="5" s="1"/>
  <c r="H51" i="5" a="1"/>
  <c r="H51" i="5" s="1"/>
  <c r="K50" i="5" a="1"/>
  <c r="K50" i="5" s="1"/>
  <c r="N49" i="5" a="1"/>
  <c r="N49" i="5" s="1"/>
  <c r="F49" i="5" a="1"/>
  <c r="F49" i="5" s="1"/>
  <c r="I48" i="5" a="1"/>
  <c r="I48" i="5" s="1"/>
  <c r="L47" i="5" a="1"/>
  <c r="L47" i="5" s="1"/>
  <c r="D47" i="5" a="1"/>
  <c r="D47" i="5" s="1"/>
  <c r="G46" i="5" a="1"/>
  <c r="G46" i="5" s="1"/>
  <c r="J45" i="5" a="1"/>
  <c r="J45" i="5" s="1"/>
  <c r="M44" i="5" a="1"/>
  <c r="M44" i="5" s="1"/>
  <c r="H103" i="5" a="1"/>
  <c r="H103" i="5" s="1"/>
  <c r="F101" i="5" a="1"/>
  <c r="F101" i="5" s="1"/>
  <c r="I99" i="5" a="1"/>
  <c r="I99" i="5" s="1"/>
  <c r="J92" i="5" a="1"/>
  <c r="J92" i="5" s="1"/>
  <c r="H89" i="5" a="1"/>
  <c r="H89" i="5" s="1"/>
  <c r="N87" i="5" a="1"/>
  <c r="N87" i="5" s="1"/>
  <c r="I86" i="5" a="1"/>
  <c r="I86" i="5" s="1"/>
  <c r="D85" i="5" a="1"/>
  <c r="D85" i="5" s="1"/>
  <c r="J83" i="5" a="1"/>
  <c r="J83" i="5" s="1"/>
  <c r="E82" i="5" a="1"/>
  <c r="E82" i="5" s="1"/>
  <c r="I77" i="5" a="1"/>
  <c r="I77" i="5" s="1"/>
  <c r="H75" i="5" a="1"/>
  <c r="H75" i="5" s="1"/>
  <c r="I74" i="5" a="1"/>
  <c r="I74" i="5" s="1"/>
  <c r="L73" i="5" a="1"/>
  <c r="L73" i="5" s="1"/>
  <c r="D73" i="5" a="1"/>
  <c r="D73" i="5" s="1"/>
  <c r="G72" i="5" a="1"/>
  <c r="G72" i="5" s="1"/>
  <c r="J71" i="5" a="1"/>
  <c r="J71" i="5" s="1"/>
  <c r="M70" i="5" a="1"/>
  <c r="M70" i="5" s="1"/>
  <c r="E70" i="5" a="1"/>
  <c r="E70" i="5" s="1"/>
  <c r="H68" i="5" a="1"/>
  <c r="H68" i="5" s="1"/>
  <c r="K67" i="5" a="1"/>
  <c r="K67" i="5" s="1"/>
  <c r="N66" i="5" a="1"/>
  <c r="N66" i="5" s="1"/>
  <c r="F66" i="5" a="1"/>
  <c r="F66" i="5" s="1"/>
  <c r="I65" i="5" a="1"/>
  <c r="I65" i="5" s="1"/>
  <c r="L64" i="5" a="1"/>
  <c r="L64" i="5" s="1"/>
  <c r="D64" i="5" a="1"/>
  <c r="D64" i="5" s="1"/>
  <c r="G63" i="5" a="1"/>
  <c r="G63" i="5" s="1"/>
  <c r="J62" i="5" a="1"/>
  <c r="J62" i="5" s="1"/>
  <c r="M61" i="5" a="1"/>
  <c r="M61" i="5" s="1"/>
  <c r="E61" i="5" a="1"/>
  <c r="E61" i="5" s="1"/>
  <c r="H60" i="5" a="1"/>
  <c r="H60" i="5" s="1"/>
  <c r="K59" i="5" a="1"/>
  <c r="K59" i="5" s="1"/>
  <c r="N58" i="5" a="1"/>
  <c r="N58" i="5" s="1"/>
  <c r="F58" i="5" a="1"/>
  <c r="F58" i="5" s="1"/>
  <c r="H108" i="5" a="1"/>
  <c r="H108" i="5" s="1"/>
  <c r="L105" i="5" a="1"/>
  <c r="L105" i="5" s="1"/>
  <c r="E101" i="5" a="1"/>
  <c r="E101" i="5" s="1"/>
  <c r="G93" i="5" a="1"/>
  <c r="G93" i="5" s="1"/>
  <c r="H90" i="5" a="1"/>
  <c r="H90" i="5" s="1"/>
  <c r="G108" i="5" a="1"/>
  <c r="G108" i="5" s="1"/>
  <c r="D101" i="5" a="1"/>
  <c r="D101" i="5" s="1"/>
  <c r="E93" i="5" a="1"/>
  <c r="E93" i="5" s="1"/>
  <c r="G90" i="5" a="1"/>
  <c r="G90" i="5" s="1"/>
  <c r="E88" i="5" a="1"/>
  <c r="E88" i="5" s="1"/>
  <c r="M83" i="5" a="1"/>
  <c r="M83" i="5" s="1"/>
  <c r="K81" i="5" a="1"/>
  <c r="K81" i="5" s="1"/>
  <c r="E80" i="5" a="1"/>
  <c r="E80" i="5" s="1"/>
  <c r="M73" i="5" a="1"/>
  <c r="M73" i="5" s="1"/>
  <c r="K70" i="5" a="1"/>
  <c r="K70" i="5" s="1"/>
  <c r="J68" i="5" a="1"/>
  <c r="J68" i="5" s="1"/>
  <c r="I66" i="5" a="1"/>
  <c r="I66" i="5" s="1"/>
  <c r="H65" i="5" a="1"/>
  <c r="H65" i="5" s="1"/>
  <c r="G62" i="5" a="1"/>
  <c r="G62" i="5" s="1"/>
  <c r="F61" i="5" a="1"/>
  <c r="F61" i="5" s="1"/>
  <c r="D58" i="5" a="1"/>
  <c r="D58" i="5" s="1"/>
  <c r="N85" i="5" a="1"/>
  <c r="N85" i="5" s="1"/>
  <c r="L83" i="5" a="1"/>
  <c r="L83" i="5" s="1"/>
  <c r="G77" i="5" a="1"/>
  <c r="G77" i="5" s="1"/>
  <c r="D75" i="5" a="1"/>
  <c r="D75" i="5" s="1"/>
  <c r="L72" i="5" a="1"/>
  <c r="L72" i="5" s="1"/>
  <c r="K71" i="5" a="1"/>
  <c r="K71" i="5" s="1"/>
  <c r="I67" i="5" a="1"/>
  <c r="I67" i="5" s="1"/>
  <c r="H66" i="5" a="1"/>
  <c r="H66" i="5" s="1"/>
  <c r="G64" i="5" a="1"/>
  <c r="G64" i="5" s="1"/>
  <c r="F63" i="5" a="1"/>
  <c r="F63" i="5" s="1"/>
  <c r="E60" i="5" a="1"/>
  <c r="E60" i="5" s="1"/>
  <c r="D59" i="5" a="1"/>
  <c r="D59" i="5" s="1"/>
  <c r="L54" i="5" a="1"/>
  <c r="L54" i="5" s="1"/>
  <c r="K53" i="5" a="1"/>
  <c r="K53" i="5" s="1"/>
  <c r="M51" i="5" a="1"/>
  <c r="M51" i="5" s="1"/>
  <c r="N50" i="5" a="1"/>
  <c r="N50" i="5" s="1"/>
  <c r="D50" i="5" a="1"/>
  <c r="D50" i="5" s="1"/>
  <c r="E49" i="5" a="1"/>
  <c r="E49" i="5" s="1"/>
  <c r="H47" i="5" a="1"/>
  <c r="H47" i="5" s="1"/>
  <c r="K44" i="5" a="1"/>
  <c r="K44" i="5" s="1"/>
  <c r="M43" i="5" a="1"/>
  <c r="M43" i="5" s="1"/>
  <c r="D43" i="5" a="1"/>
  <c r="D43" i="5" s="1"/>
  <c r="G41" i="5" a="1"/>
  <c r="G41" i="5" s="1"/>
  <c r="I40" i="5" a="1"/>
  <c r="I40" i="5" s="1"/>
  <c r="K39" i="5" a="1"/>
  <c r="K39" i="5" s="1"/>
  <c r="M38" i="5" a="1"/>
  <c r="M38" i="5" s="1"/>
  <c r="D38" i="5" a="1"/>
  <c r="D38" i="5" s="1"/>
  <c r="F37" i="5" a="1"/>
  <c r="F37" i="5" s="1"/>
  <c r="I35" i="5" a="1"/>
  <c r="I35" i="5" s="1"/>
  <c r="K34" i="5" a="1"/>
  <c r="K34" i="5" s="1"/>
  <c r="M33" i="5" a="1"/>
  <c r="M33" i="5" s="1"/>
  <c r="D33" i="5" a="1"/>
  <c r="D33" i="5" s="1"/>
  <c r="G26" i="5" a="1"/>
  <c r="G26" i="5" s="1"/>
  <c r="H107" i="5" a="1"/>
  <c r="H107" i="5" s="1"/>
  <c r="G103" i="5" a="1"/>
  <c r="G103" i="5" s="1"/>
  <c r="H92" i="5" a="1"/>
  <c r="H92" i="5" s="1"/>
  <c r="K89" i="5" a="1"/>
  <c r="K89" i="5" s="1"/>
  <c r="I87" i="5" a="1"/>
  <c r="I87" i="5" s="1"/>
  <c r="I81" i="5" a="1"/>
  <c r="I81" i="5" s="1"/>
  <c r="K79" i="5" a="1"/>
  <c r="K79" i="5" s="1"/>
  <c r="D77" i="5" a="1"/>
  <c r="D77" i="5" s="1"/>
  <c r="J73" i="5" a="1"/>
  <c r="J73" i="5" s="1"/>
  <c r="I72" i="5" a="1"/>
  <c r="I72" i="5" s="1"/>
  <c r="H70" i="5" a="1"/>
  <c r="H70" i="5" s="1"/>
  <c r="G68" i="5" a="1"/>
  <c r="G68" i="5" s="1"/>
  <c r="F65" i="5" a="1"/>
  <c r="F65" i="5" s="1"/>
  <c r="E64" i="5" a="1"/>
  <c r="E64" i="5" s="1"/>
  <c r="N60" i="5" a="1"/>
  <c r="N60" i="5" s="1"/>
  <c r="M59" i="5" a="1"/>
  <c r="M59" i="5" s="1"/>
  <c r="J52" i="5" a="1"/>
  <c r="J52" i="5" s="1"/>
  <c r="K51" i="5" a="1"/>
  <c r="K51" i="5" s="1"/>
  <c r="L50" i="5" a="1"/>
  <c r="L50" i="5" s="1"/>
  <c r="M49" i="5" a="1"/>
  <c r="M49" i="5" s="1"/>
  <c r="E48" i="5" a="1"/>
  <c r="E48" i="5" s="1"/>
  <c r="H45" i="5" a="1"/>
  <c r="H45" i="5" s="1"/>
  <c r="K43" i="5" a="1"/>
  <c r="K43" i="5" s="1"/>
  <c r="M37" i="5" a="1"/>
  <c r="M37" i="5" s="1"/>
  <c r="K28" i="5" a="1"/>
  <c r="K28" i="5" s="1"/>
  <c r="N26" i="5" a="1"/>
  <c r="N26" i="5" s="1"/>
  <c r="E26" i="5" a="1"/>
  <c r="E26" i="5" s="1"/>
  <c r="H25" i="5" a="1"/>
  <c r="H25" i="5" s="1"/>
  <c r="K24" i="5" a="1"/>
  <c r="K24" i="5" s="1"/>
  <c r="N23" i="5" a="1"/>
  <c r="N23" i="5" s="1"/>
  <c r="F23" i="5" a="1"/>
  <c r="F23" i="5" s="1"/>
  <c r="I22" i="5" a="1"/>
  <c r="I22" i="5" s="1"/>
  <c r="L21" i="5" a="1"/>
  <c r="L21" i="5" s="1"/>
  <c r="D21" i="5" a="1"/>
  <c r="D21" i="5" s="1"/>
  <c r="G20" i="5" a="1"/>
  <c r="G20" i="5" s="1"/>
  <c r="J19" i="5" a="1"/>
  <c r="J19" i="5" s="1"/>
  <c r="M18" i="5" a="1"/>
  <c r="M18" i="5" s="1"/>
  <c r="E18" i="5" a="1"/>
  <c r="E18" i="5" s="1"/>
  <c r="H17" i="5" a="1"/>
  <c r="H17" i="5" s="1"/>
  <c r="K16" i="5" a="1"/>
  <c r="K16" i="5" s="1"/>
  <c r="N15" i="5" a="1"/>
  <c r="N15" i="5" s="1"/>
  <c r="F15" i="5" a="1"/>
  <c r="F15" i="5" s="1"/>
  <c r="I14" i="5" a="1"/>
  <c r="I14" i="5" s="1"/>
  <c r="L13" i="5" a="1"/>
  <c r="L13" i="5" s="1"/>
  <c r="D13" i="5" a="1"/>
  <c r="D13" i="5" s="1"/>
  <c r="G12" i="5" a="1"/>
  <c r="G12" i="5" s="1"/>
  <c r="J11" i="5" a="1"/>
  <c r="J11" i="5" s="1"/>
  <c r="D106" i="5" a="1"/>
  <c r="D106" i="5" s="1"/>
  <c r="D94" i="5" a="1"/>
  <c r="D94" i="5" s="1"/>
  <c r="E91" i="5" a="1"/>
  <c r="E91" i="5" s="1"/>
  <c r="L86" i="5" a="1"/>
  <c r="L86" i="5" s="1"/>
  <c r="J84" i="5" a="1"/>
  <c r="J84" i="5" s="1"/>
  <c r="K80" i="5" a="1"/>
  <c r="K80" i="5" s="1"/>
  <c r="J75" i="5" a="1"/>
  <c r="J75" i="5" s="1"/>
  <c r="E72" i="5" a="1"/>
  <c r="E72" i="5" s="1"/>
  <c r="D71" i="5" a="1"/>
  <c r="D71" i="5" s="1"/>
  <c r="N67" i="5" a="1"/>
  <c r="N67" i="5" s="1"/>
  <c r="M66" i="5" a="1"/>
  <c r="M66" i="5" s="1"/>
  <c r="N105" i="5" a="1"/>
  <c r="N105" i="5" s="1"/>
  <c r="D91" i="5" a="1"/>
  <c r="D91" i="5" s="1"/>
  <c r="D88" i="5" a="1"/>
  <c r="D88" i="5" s="1"/>
  <c r="G82" i="5" a="1"/>
  <c r="G82" i="5" s="1"/>
  <c r="G71" i="5" a="1"/>
  <c r="G71" i="5" s="1"/>
  <c r="D66" i="5" a="1"/>
  <c r="D66" i="5" s="1"/>
  <c r="K64" i="5" a="1"/>
  <c r="K64" i="5" s="1"/>
  <c r="D62" i="5" a="1"/>
  <c r="D62" i="5" s="1"/>
  <c r="I59" i="5" a="1"/>
  <c r="I59" i="5" s="1"/>
  <c r="M54" i="5" a="1"/>
  <c r="M54" i="5" s="1"/>
  <c r="I53" i="5" a="1"/>
  <c r="I53" i="5" s="1"/>
  <c r="I52" i="5" a="1"/>
  <c r="I52" i="5" s="1"/>
  <c r="H48" i="5" a="1"/>
  <c r="H48" i="5" s="1"/>
  <c r="G45" i="5" a="1"/>
  <c r="G45" i="5" s="1"/>
  <c r="I41" i="5" a="1"/>
  <c r="I41" i="5" s="1"/>
  <c r="J39" i="5" a="1"/>
  <c r="J39" i="5" s="1"/>
  <c r="J38" i="5" a="1"/>
  <c r="J38" i="5" s="1"/>
  <c r="G23" i="5" a="1"/>
  <c r="G23" i="5" s="1"/>
  <c r="I17" i="5" a="1"/>
  <c r="I17" i="5" s="1"/>
  <c r="K11" i="5" a="1"/>
  <c r="K11" i="5" s="1"/>
  <c r="F100" i="5" a="1"/>
  <c r="F100" i="5" s="1"/>
  <c r="L94" i="5" a="1"/>
  <c r="L94" i="5" s="1"/>
  <c r="E85" i="5" a="1"/>
  <c r="E85" i="5" s="1"/>
  <c r="L79" i="5" a="1"/>
  <c r="L79" i="5" s="1"/>
  <c r="D74" i="5" a="1"/>
  <c r="D74" i="5" s="1"/>
  <c r="J72" i="5" a="1"/>
  <c r="J72" i="5" s="1"/>
  <c r="M68" i="5" a="1"/>
  <c r="M68" i="5" s="1"/>
  <c r="H67" i="5" a="1"/>
  <c r="H67" i="5" s="1"/>
  <c r="H63" i="5" a="1"/>
  <c r="H63" i="5" s="1"/>
  <c r="N61" i="5" a="1"/>
  <c r="N61" i="5" s="1"/>
  <c r="K60" i="5" a="1"/>
  <c r="K60" i="5" s="1"/>
  <c r="E58" i="5" a="1"/>
  <c r="E58" i="5" s="1"/>
  <c r="H53" i="5" a="1"/>
  <c r="H53" i="5" s="1"/>
  <c r="H52" i="5" a="1"/>
  <c r="H52" i="5" s="1"/>
  <c r="H50" i="5" a="1"/>
  <c r="H50" i="5" s="1"/>
  <c r="G47" i="5" a="1"/>
  <c r="G47" i="5" s="1"/>
  <c r="F46" i="5" a="1"/>
  <c r="F46" i="5" s="1"/>
  <c r="F44" i="5" a="1"/>
  <c r="F44" i="5" s="1"/>
  <c r="G43" i="5" a="1"/>
  <c r="G43" i="5" s="1"/>
  <c r="H42" i="5" a="1"/>
  <c r="H42" i="5" s="1"/>
  <c r="I39" i="5" a="1"/>
  <c r="I39" i="5" s="1"/>
  <c r="J37" i="5" a="1"/>
  <c r="J37" i="5" s="1"/>
  <c r="K36" i="5" a="1"/>
  <c r="K36" i="5" s="1"/>
  <c r="L35" i="5" a="1"/>
  <c r="L35" i="5" s="1"/>
  <c r="L34" i="5" a="1"/>
  <c r="L34" i="5" s="1"/>
  <c r="J27" i="5" a="1"/>
  <c r="J27" i="5" s="1"/>
  <c r="K26" i="5" a="1"/>
  <c r="K26" i="5" s="1"/>
  <c r="L25" i="5" a="1"/>
  <c r="L25" i="5" s="1"/>
  <c r="N24" i="5" a="1"/>
  <c r="N24" i="5" s="1"/>
  <c r="E24" i="5" a="1"/>
  <c r="E24" i="5" s="1"/>
  <c r="H22" i="5" a="1"/>
  <c r="H22" i="5" s="1"/>
  <c r="J21" i="5" a="1"/>
  <c r="J21" i="5" s="1"/>
  <c r="L20" i="5" a="1"/>
  <c r="L20" i="5" s="1"/>
  <c r="N19" i="5" a="1"/>
  <c r="N19" i="5" s="1"/>
  <c r="E19" i="5" a="1"/>
  <c r="E19" i="5" s="1"/>
  <c r="G18" i="5" a="1"/>
  <c r="G18" i="5" s="1"/>
  <c r="J16" i="5" a="1"/>
  <c r="J16" i="5" s="1"/>
  <c r="L15" i="5" a="1"/>
  <c r="L15" i="5" s="1"/>
  <c r="N14" i="5" a="1"/>
  <c r="N14" i="5" s="1"/>
  <c r="E14" i="5" a="1"/>
  <c r="E14" i="5" s="1"/>
  <c r="G13" i="5" a="1"/>
  <c r="G13" i="5" s="1"/>
  <c r="I12" i="5" a="1"/>
  <c r="I12" i="5" s="1"/>
  <c r="J103" i="5" a="1"/>
  <c r="J103" i="5" s="1"/>
  <c r="J99" i="5" a="1"/>
  <c r="J99" i="5" s="1"/>
  <c r="F90" i="5" a="1"/>
  <c r="F90" i="5" s="1"/>
  <c r="I84" i="5" a="1"/>
  <c r="I84" i="5" s="1"/>
  <c r="J81" i="5" a="1"/>
  <c r="J81" i="5" s="1"/>
  <c r="G79" i="5" a="1"/>
  <c r="G79" i="5" s="1"/>
  <c r="K73" i="5" a="1"/>
  <c r="K73" i="5" s="1"/>
  <c r="N70" i="5" a="1"/>
  <c r="N70" i="5" s="1"/>
  <c r="I68" i="5" a="1"/>
  <c r="I68" i="5" s="1"/>
  <c r="K65" i="5" a="1"/>
  <c r="K65" i="5" s="1"/>
  <c r="I64" i="5" a="1"/>
  <c r="I64" i="5" s="1"/>
  <c r="D63" i="5" a="1"/>
  <c r="D63" i="5" s="1"/>
  <c r="I60" i="5" a="1"/>
  <c r="I60" i="5" s="1"/>
  <c r="F59" i="5" a="1"/>
  <c r="F59" i="5" s="1"/>
  <c r="H54" i="5" a="1"/>
  <c r="H54" i="5" s="1"/>
  <c r="H99" i="5" a="1"/>
  <c r="H99" i="5" s="1"/>
  <c r="N93" i="5" a="1"/>
  <c r="N93" i="5" s="1"/>
  <c r="G87" i="5" a="1"/>
  <c r="G87" i="5" s="1"/>
  <c r="F75" i="5" a="1"/>
  <c r="F75" i="5" s="1"/>
  <c r="F72" i="5" a="1"/>
  <c r="F72" i="5" s="1"/>
  <c r="D67" i="5" a="1"/>
  <c r="D67" i="5" s="1"/>
  <c r="F103" i="5" a="1"/>
  <c r="F103" i="5" s="1"/>
  <c r="J89" i="5" a="1"/>
  <c r="J89" i="5" s="1"/>
  <c r="H84" i="5" a="1"/>
  <c r="H84" i="5" s="1"/>
  <c r="F79" i="5" a="1"/>
  <c r="F79" i="5" s="1"/>
  <c r="L70" i="5" a="1"/>
  <c r="L70" i="5" s="1"/>
  <c r="J65" i="5" a="1"/>
  <c r="J65" i="5" s="1"/>
  <c r="M62" i="5" a="1"/>
  <c r="M62" i="5" s="1"/>
  <c r="G60" i="5" a="1"/>
  <c r="G60" i="5" s="1"/>
  <c r="F54" i="5" a="1"/>
  <c r="F54" i="5" s="1"/>
  <c r="E53" i="5" a="1"/>
  <c r="E53" i="5" s="1"/>
  <c r="E51" i="5" a="1"/>
  <c r="E51" i="5" s="1"/>
  <c r="D49" i="5" a="1"/>
  <c r="D49" i="5" s="1"/>
  <c r="N46" i="5" a="1"/>
  <c r="N46" i="5" s="1"/>
  <c r="N44" i="5" a="1"/>
  <c r="N44" i="5" s="1"/>
  <c r="D42" i="5" a="1"/>
  <c r="D42" i="5" s="1"/>
  <c r="H36" i="5" a="1"/>
  <c r="H36" i="5" s="1"/>
  <c r="H35" i="5" a="1"/>
  <c r="H35" i="5" s="1"/>
  <c r="I33" i="5" a="1"/>
  <c r="I33" i="5" s="1"/>
  <c r="I25" i="5" a="1"/>
  <c r="I25" i="5" s="1"/>
  <c r="K19" i="5" a="1"/>
  <c r="K19" i="5" s="1"/>
  <c r="M13" i="5" a="1"/>
  <c r="M13" i="5" s="1"/>
  <c r="L102" i="5" a="1"/>
  <c r="L102" i="5" s="1"/>
  <c r="M93" i="5" a="1"/>
  <c r="M93" i="5" s="1"/>
  <c r="K86" i="5" a="1"/>
  <c r="K86" i="5" s="1"/>
  <c r="F81" i="5" a="1"/>
  <c r="F81" i="5" s="1"/>
  <c r="D79" i="5" a="1"/>
  <c r="D79" i="5" s="1"/>
  <c r="E75" i="5" a="1"/>
  <c r="E75" i="5" s="1"/>
  <c r="I73" i="5" a="1"/>
  <c r="I73" i="5" s="1"/>
  <c r="F68" i="5" a="1"/>
  <c r="F68" i="5" s="1"/>
  <c r="L62" i="5" a="1"/>
  <c r="L62" i="5" s="1"/>
  <c r="J61" i="5" a="1"/>
  <c r="J61" i="5" s="1"/>
  <c r="M58" i="5" a="1"/>
  <c r="M58" i="5" s="1"/>
  <c r="D52" i="5" a="1"/>
  <c r="D52" i="5" s="1"/>
  <c r="N48" i="5" a="1"/>
  <c r="N48" i="5" s="1"/>
  <c r="N45" i="5" a="1"/>
  <c r="N45" i="5" s="1"/>
  <c r="N43" i="5" a="1"/>
  <c r="N43" i="5" s="1"/>
  <c r="N42" i="5" a="1"/>
  <c r="N42" i="5" s="1"/>
  <c r="N41" i="5" a="1"/>
  <c r="N41" i="5" s="1"/>
  <c r="D41" i="5" a="1"/>
  <c r="D41" i="5" s="1"/>
  <c r="E40" i="5" a="1"/>
  <c r="E40" i="5" s="1"/>
  <c r="E39" i="5" a="1"/>
  <c r="E39" i="5" s="1"/>
  <c r="F38" i="5" a="1"/>
  <c r="F38" i="5" s="1"/>
  <c r="G37" i="5" a="1"/>
  <c r="G37" i="5" s="1"/>
  <c r="G35" i="5" a="1"/>
  <c r="G35" i="5" s="1"/>
  <c r="H34" i="5" a="1"/>
  <c r="H34" i="5" s="1"/>
  <c r="F28" i="5" a="1"/>
  <c r="F28" i="5" s="1"/>
  <c r="G27" i="5" a="1"/>
  <c r="G27" i="5" s="1"/>
  <c r="J24" i="5" a="1"/>
  <c r="J24" i="5" s="1"/>
  <c r="L23" i="5" a="1"/>
  <c r="L23" i="5" s="1"/>
  <c r="N22" i="5" a="1"/>
  <c r="N22" i="5" s="1"/>
  <c r="E22" i="5" a="1"/>
  <c r="E22" i="5" s="1"/>
  <c r="G21" i="5" a="1"/>
  <c r="G21" i="5" s="1"/>
  <c r="I20" i="5" a="1"/>
  <c r="I20" i="5" s="1"/>
  <c r="L18" i="5" a="1"/>
  <c r="L18" i="5" s="1"/>
  <c r="N17" i="5" a="1"/>
  <c r="N17" i="5" s="1"/>
  <c r="E17" i="5" a="1"/>
  <c r="E17" i="5" s="1"/>
  <c r="G16" i="5" a="1"/>
  <c r="G16" i="5" s="1"/>
  <c r="I15" i="5" a="1"/>
  <c r="I15" i="5" s="1"/>
  <c r="K14" i="5" a="1"/>
  <c r="K14" i="5" s="1"/>
  <c r="N12" i="5" a="1"/>
  <c r="N12" i="5" s="1"/>
  <c r="K102" i="5" a="1"/>
  <c r="K102" i="5" s="1"/>
  <c r="I89" i="5" a="1"/>
  <c r="I89" i="5" s="1"/>
  <c r="L77" i="5" a="1"/>
  <c r="L77" i="5" s="1"/>
  <c r="M74" i="5" a="1"/>
  <c r="M74" i="5" s="1"/>
  <c r="D72" i="5" a="1"/>
  <c r="D72" i="5" s="1"/>
  <c r="J70" i="5" a="1"/>
  <c r="J70" i="5" s="1"/>
  <c r="L66" i="5" a="1"/>
  <c r="L66" i="5" s="1"/>
  <c r="G65" i="5" a="1"/>
  <c r="G65" i="5" s="1"/>
  <c r="N63" i="5" a="1"/>
  <c r="N63" i="5" s="1"/>
  <c r="F60" i="5" a="1"/>
  <c r="F60" i="5" s="1"/>
  <c r="M101" i="5" a="1"/>
  <c r="M101" i="5" s="1"/>
  <c r="M88" i="5" a="1"/>
  <c r="M88" i="5" s="1"/>
  <c r="D86" i="5" a="1"/>
  <c r="D86" i="5" s="1"/>
  <c r="J77" i="5" a="1"/>
  <c r="J77" i="5" s="1"/>
  <c r="E73" i="5" a="1"/>
  <c r="E73" i="5" s="1"/>
  <c r="L71" i="5" a="1"/>
  <c r="L71" i="5" s="1"/>
  <c r="M67" i="5" a="1"/>
  <c r="M67" i="5" s="1"/>
  <c r="D65" i="5" a="1"/>
  <c r="D65" i="5" s="1"/>
  <c r="I62" i="5" a="1"/>
  <c r="I62" i="5" s="1"/>
  <c r="D83" i="5" a="1"/>
  <c r="D83" i="5" s="1"/>
  <c r="F11" i="5" a="1"/>
  <c r="F11" i="5" s="1"/>
  <c r="F12" i="5" a="1"/>
  <c r="F12" i="5" s="1"/>
  <c r="H13" i="5" a="1"/>
  <c r="H13" i="5" s="1"/>
  <c r="H14" i="5" a="1"/>
  <c r="H14" i="5" s="1"/>
  <c r="J15" i="5" a="1"/>
  <c r="J15" i="5" s="1"/>
  <c r="L17" i="5" a="1"/>
  <c r="L17" i="5" s="1"/>
  <c r="D20" i="5" a="1"/>
  <c r="D20" i="5" s="1"/>
  <c r="F22" i="5" a="1"/>
  <c r="F22" i="5" s="1"/>
  <c r="H23" i="5" a="1"/>
  <c r="H23" i="5" s="1"/>
  <c r="H24" i="5" a="1"/>
  <c r="H24" i="5" s="1"/>
  <c r="J25" i="5" a="1"/>
  <c r="J25" i="5" s="1"/>
  <c r="L26" i="5" a="1"/>
  <c r="L26" i="5" s="1"/>
  <c r="D28" i="5" a="1"/>
  <c r="D28" i="5" s="1"/>
  <c r="J33" i="5" a="1"/>
  <c r="J33" i="5" s="1"/>
  <c r="D36" i="5" a="1"/>
  <c r="D36" i="5" s="1"/>
  <c r="H37" i="5" a="1"/>
  <c r="H37" i="5" s="1"/>
  <c r="K38" i="5" a="1"/>
  <c r="K38" i="5" s="1"/>
  <c r="M39" i="5" a="1"/>
  <c r="M39" i="5" s="1"/>
  <c r="E41" i="5" a="1"/>
  <c r="E41" i="5" s="1"/>
  <c r="I42" i="5" a="1"/>
  <c r="I42" i="5" s="1"/>
  <c r="H46" i="5" a="1"/>
  <c r="H46" i="5" s="1"/>
  <c r="K47" i="5" a="1"/>
  <c r="K47" i="5" s="1"/>
  <c r="I50" i="5" a="1"/>
  <c r="I50" i="5" s="1"/>
  <c r="I63" i="5" a="1"/>
  <c r="I63" i="5" s="1"/>
  <c r="L65" i="5" a="1"/>
  <c r="L65" i="5" s="1"/>
  <c r="K68" i="5" a="1"/>
  <c r="K68" i="5" s="1"/>
  <c r="H72" i="5" a="1"/>
  <c r="H72" i="5" s="1"/>
  <c r="G75" i="5" a="1"/>
  <c r="G75" i="5" s="1"/>
  <c r="F88" i="5" a="1"/>
  <c r="F88" i="5" s="1"/>
  <c r="L16" i="5" a="1"/>
  <c r="L16" i="5" s="1"/>
  <c r="N18" i="5" a="1"/>
  <c r="N18" i="5" s="1"/>
  <c r="E21" i="5" a="1"/>
  <c r="E21" i="5" s="1"/>
  <c r="N34" i="5" a="1"/>
  <c r="N34" i="5" s="1"/>
  <c r="L38" i="5" a="1"/>
  <c r="L38" i="5" s="1"/>
  <c r="F41" i="5" a="1"/>
  <c r="F41" i="5" s="1"/>
  <c r="L43" i="5" a="1"/>
  <c r="L43" i="5" s="1"/>
  <c r="G53" i="5" a="1"/>
  <c r="G53" i="5" s="1"/>
  <c r="L58" i="5" a="1"/>
  <c r="L58" i="5" s="1"/>
  <c r="D61" i="5" a="1"/>
  <c r="D61" i="5" s="1"/>
  <c r="J63" i="5" a="1"/>
  <c r="J63" i="5" s="1"/>
  <c r="N65" i="5" a="1"/>
  <c r="N65" i="5" s="1"/>
  <c r="K75" i="5" a="1"/>
  <c r="K75" i="5" s="1"/>
  <c r="F82" i="5" a="1"/>
  <c r="F82" i="5" s="1"/>
  <c r="M105" i="5" a="1"/>
  <c r="M105" i="5" s="1"/>
  <c r="G11" i="5" a="1"/>
  <c r="G11" i="5" s="1"/>
  <c r="I13" i="5" a="1"/>
  <c r="I13" i="5" s="1"/>
  <c r="K15" i="5" a="1"/>
  <c r="K15" i="5" s="1"/>
  <c r="M16" i="5" a="1"/>
  <c r="M16" i="5" s="1"/>
  <c r="M17" i="5" a="1"/>
  <c r="M17" i="5" s="1"/>
  <c r="D19" i="5" a="1"/>
  <c r="D19" i="5" s="1"/>
  <c r="E20" i="5" a="1"/>
  <c r="E20" i="5" s="1"/>
  <c r="F21" i="5" a="1"/>
  <c r="F21" i="5" s="1"/>
  <c r="G22" i="5" a="1"/>
  <c r="G22" i="5" s="1"/>
  <c r="I23" i="5" a="1"/>
  <c r="I23" i="5" s="1"/>
  <c r="I24" i="5" a="1"/>
  <c r="I24" i="5" s="1"/>
  <c r="K25" i="5" a="1"/>
  <c r="K25" i="5" s="1"/>
  <c r="M26" i="5" a="1"/>
  <c r="M26" i="5" s="1"/>
  <c r="E28" i="5" a="1"/>
  <c r="E28" i="5" s="1"/>
  <c r="K33" i="5" a="1"/>
  <c r="K33" i="5" s="1"/>
  <c r="D35" i="5" a="1"/>
  <c r="D35" i="5" s="1"/>
  <c r="E36" i="5" a="1"/>
  <c r="E36" i="5" s="1"/>
  <c r="I37" i="5" a="1"/>
  <c r="I37" i="5" s="1"/>
  <c r="J42" i="5" a="1"/>
  <c r="J42" i="5" s="1"/>
  <c r="E45" i="5" a="1"/>
  <c r="E45" i="5" s="1"/>
  <c r="J46" i="5" a="1"/>
  <c r="J46" i="5" s="1"/>
  <c r="J50" i="5" a="1"/>
  <c r="J50" i="5" s="1"/>
  <c r="N51" i="5" a="1"/>
  <c r="N51" i="5" s="1"/>
  <c r="E59" i="5" a="1"/>
  <c r="E59" i="5" s="1"/>
  <c r="G61" i="5" a="1"/>
  <c r="G61" i="5" s="1"/>
  <c r="N68" i="5" a="1"/>
  <c r="N68" i="5" s="1"/>
  <c r="M72" i="5" a="1"/>
  <c r="M72" i="5" s="1"/>
  <c r="N75" i="5" a="1"/>
  <c r="N75" i="5" s="1"/>
  <c r="H82" i="5" a="1"/>
  <c r="H82" i="5" s="1"/>
  <c r="L88" i="5" a="1"/>
  <c r="L88" i="5" s="1"/>
  <c r="E106" i="5" a="1"/>
  <c r="E106" i="5" s="1"/>
  <c r="H11" i="5" a="1"/>
  <c r="H11" i="5" s="1"/>
  <c r="H12" i="5" a="1"/>
  <c r="H12" i="5" s="1"/>
  <c r="J14" i="5" a="1"/>
  <c r="J14" i="5" s="1"/>
  <c r="L33" i="5" a="1"/>
  <c r="L33" i="5" s="1"/>
  <c r="F36" i="5" a="1"/>
  <c r="F36" i="5" s="1"/>
  <c r="D40" i="5" a="1"/>
  <c r="D40" i="5" s="1"/>
  <c r="F45" i="5" a="1"/>
  <c r="F45" i="5" s="1"/>
  <c r="K46" i="5" a="1"/>
  <c r="K46" i="5" s="1"/>
  <c r="M47" i="5" a="1"/>
  <c r="M47" i="5" s="1"/>
  <c r="G49" i="5" a="1"/>
  <c r="G49" i="5" s="1"/>
  <c r="H61" i="5" a="1"/>
  <c r="H61" i="5" s="1"/>
  <c r="L63" i="5" a="1"/>
  <c r="L63" i="5" s="1"/>
  <c r="E66" i="5" a="1"/>
  <c r="E66" i="5" s="1"/>
  <c r="D70" i="5" a="1"/>
  <c r="D70" i="5" s="1"/>
  <c r="N82" i="5" a="1"/>
  <c r="N82" i="5" s="1"/>
  <c r="N88" i="5" a="1"/>
  <c r="N88" i="5" s="1"/>
  <c r="J12" i="5" a="1"/>
  <c r="J12" i="5" s="1"/>
  <c r="J13" i="5" a="1"/>
  <c r="J13" i="5" s="1"/>
  <c r="L14" i="5" a="1"/>
  <c r="L14" i="5" s="1"/>
  <c r="M15" i="5" a="1"/>
  <c r="M15" i="5" s="1"/>
  <c r="N16" i="5" a="1"/>
  <c r="N16" i="5" s="1"/>
  <c r="D18" i="5" a="1"/>
  <c r="D18" i="5" s="1"/>
  <c r="F19" i="5" a="1"/>
  <c r="F19" i="5" s="1"/>
  <c r="F20" i="5" a="1"/>
  <c r="F20" i="5" s="1"/>
  <c r="H21" i="5" a="1"/>
  <c r="H21" i="5" s="1"/>
  <c r="J23" i="5" a="1"/>
  <c r="J23" i="5" s="1"/>
  <c r="M25" i="5" a="1"/>
  <c r="M25" i="5" s="1"/>
  <c r="D27" i="5" a="1"/>
  <c r="D27" i="5" s="1"/>
  <c r="G28" i="5" a="1"/>
  <c r="G28" i="5" s="1"/>
  <c r="N33" i="5" a="1"/>
  <c r="N33" i="5" s="1"/>
  <c r="E35" i="5" a="1"/>
  <c r="E35" i="5" s="1"/>
  <c r="I36" i="5" a="1"/>
  <c r="I36" i="5" s="1"/>
  <c r="K37" i="5" a="1"/>
  <c r="K37" i="5" s="1"/>
  <c r="N38" i="5" a="1"/>
  <c r="N38" i="5" s="1"/>
  <c r="F40" i="5" a="1"/>
  <c r="F40" i="5" s="1"/>
  <c r="J41" i="5" a="1"/>
  <c r="J41" i="5" s="1"/>
  <c r="K42" i="5" a="1"/>
  <c r="K42" i="5" s="1"/>
  <c r="D44" i="5" a="1"/>
  <c r="D44" i="5" s="1"/>
  <c r="D48" i="5" a="1"/>
  <c r="D48" i="5" s="1"/>
  <c r="I49" i="5" a="1"/>
  <c r="I49" i="5" s="1"/>
  <c r="H59" i="5" a="1"/>
  <c r="H59" i="5" s="1"/>
  <c r="K61" i="5" a="1"/>
  <c r="K61" i="5" s="1"/>
  <c r="M63" i="5" a="1"/>
  <c r="M63" i="5" s="1"/>
  <c r="G66" i="5" a="1"/>
  <c r="G66" i="5" s="1"/>
  <c r="N72" i="5" a="1"/>
  <c r="N72" i="5" s="1"/>
  <c r="E77" i="5" a="1"/>
  <c r="E77" i="5" s="1"/>
  <c r="L106" i="5" a="1"/>
  <c r="L106" i="5" s="1"/>
  <c r="K12" i="5" a="1"/>
  <c r="K12" i="5" s="1"/>
  <c r="K13" i="5" a="1"/>
  <c r="K13" i="5" s="1"/>
  <c r="M14" i="5" a="1"/>
  <c r="M14" i="5" s="1"/>
  <c r="D17" i="5" a="1"/>
  <c r="D17" i="5" s="1"/>
  <c r="G19" i="5" a="1"/>
  <c r="G19" i="5" s="1"/>
  <c r="I21" i="5" a="1"/>
  <c r="I21" i="5" s="1"/>
  <c r="K22" i="5" a="1"/>
  <c r="K22" i="5" s="1"/>
  <c r="K23" i="5" a="1"/>
  <c r="K23" i="5" s="1"/>
  <c r="M24" i="5" a="1"/>
  <c r="M24" i="5" s="1"/>
  <c r="N25" i="5" a="1"/>
  <c r="N25" i="5" s="1"/>
  <c r="F27" i="5" a="1"/>
  <c r="F27" i="5" s="1"/>
  <c r="H28" i="5" a="1"/>
  <c r="H28" i="5" s="1"/>
  <c r="D34" i="5" a="1"/>
  <c r="D34" i="5" s="1"/>
  <c r="F35" i="5" a="1"/>
  <c r="F35" i="5" s="1"/>
  <c r="J36" i="5" a="1"/>
  <c r="J36" i="5" s="1"/>
  <c r="D39" i="5" a="1"/>
  <c r="D39" i="5" s="1"/>
  <c r="G40" i="5" a="1"/>
  <c r="G40" i="5" s="1"/>
  <c r="K41" i="5" a="1"/>
  <c r="K41" i="5" s="1"/>
  <c r="L42" i="5" a="1"/>
  <c r="L42" i="5" s="1"/>
  <c r="E44" i="5" a="1"/>
  <c r="E44" i="5" s="1"/>
  <c r="I45" i="5" a="1"/>
  <c r="I45" i="5" s="1"/>
  <c r="F48" i="5" a="1"/>
  <c r="F48" i="5" s="1"/>
  <c r="N53" i="5" a="1"/>
  <c r="N53" i="5" s="1"/>
  <c r="J59" i="5" a="1"/>
  <c r="J59" i="5" s="1"/>
  <c r="F64" i="5" a="1"/>
  <c r="F64" i="5" s="1"/>
  <c r="K66" i="5" a="1"/>
  <c r="K66" i="5" s="1"/>
  <c r="G70" i="5" a="1"/>
  <c r="G70" i="5" s="1"/>
  <c r="F73" i="5" a="1"/>
  <c r="F73" i="5" s="1"/>
  <c r="K83" i="5" a="1"/>
  <c r="K83" i="5" s="1"/>
  <c r="K107" i="5" a="1"/>
  <c r="K107" i="5" s="1"/>
  <c r="H23" i="8" a="1"/>
  <c r="H23" i="8" s="1"/>
  <c r="H16" i="8" a="1"/>
  <c r="H16" i="8" s="1"/>
  <c r="H64" i="8" a="1"/>
  <c r="H64" i="8" s="1"/>
  <c r="H62" i="8" a="1"/>
  <c r="H62" i="8" s="1"/>
  <c r="H60" i="8" a="1"/>
  <c r="H60" i="8" s="1"/>
  <c r="H24" i="8" a="1"/>
  <c r="H24" i="8" s="1"/>
  <c r="H17" i="8" a="1"/>
  <c r="H17" i="8" s="1"/>
  <c r="H54" i="8" a="1"/>
  <c r="H54" i="8" s="1"/>
  <c r="H47" i="8" a="1"/>
  <c r="H47" i="8" s="1"/>
  <c r="H72" i="8" a="1"/>
  <c r="H72" i="8" s="1"/>
  <c r="H45" i="8" a="1"/>
  <c r="H45" i="8" s="1"/>
  <c r="H35" i="8" a="1"/>
  <c r="H35" i="8" s="1"/>
  <c r="H81" i="8" a="1"/>
  <c r="H81" i="8" s="1"/>
  <c r="H70" i="8" a="1"/>
  <c r="H70" i="8" s="1"/>
  <c r="H38" i="8" a="1"/>
  <c r="H38" i="8" s="1"/>
  <c r="H27" i="8" a="1"/>
  <c r="H27" i="8" s="1"/>
  <c r="H19" i="8" a="1"/>
  <c r="H19" i="8" s="1"/>
  <c r="H34" i="8" a="1"/>
  <c r="H34" i="8" s="1"/>
  <c r="H26" i="8" a="1"/>
  <c r="H26" i="8" s="1"/>
  <c r="H14" i="8" a="1"/>
  <c r="H14" i="8" s="1"/>
  <c r="E59" i="8" a="1"/>
  <c r="E59" i="8" s="1"/>
  <c r="E39" i="8" a="1"/>
  <c r="E39" i="8" s="1"/>
  <c r="E68" i="8" a="1"/>
  <c r="E68" i="8" s="1"/>
  <c r="E66" i="8" a="1"/>
  <c r="E66" i="8" s="1"/>
  <c r="E86" i="8" a="1"/>
  <c r="E86" i="8" s="1"/>
  <c r="E37" i="8" a="1"/>
  <c r="E37" i="8" s="1"/>
  <c r="E22" i="8" a="1"/>
  <c r="E22" i="8" s="1"/>
  <c r="E94" i="8" a="1"/>
  <c r="E94" i="8" s="1"/>
  <c r="E74" i="8" a="1"/>
  <c r="E74" i="8" s="1"/>
  <c r="E53" i="8" a="1"/>
  <c r="E53" i="8" s="1"/>
  <c r="E51" i="8" a="1"/>
  <c r="E51" i="8" s="1"/>
  <c r="E40" i="8" a="1"/>
  <c r="E40" i="8" s="1"/>
  <c r="E99" i="8" a="1"/>
  <c r="E99" i="8" s="1"/>
  <c r="E80" i="8" a="1"/>
  <c r="E80" i="8" s="1"/>
  <c r="E19" i="8" a="1"/>
  <c r="E19" i="8" s="1"/>
  <c r="E34" i="8" a="1"/>
  <c r="E34" i="8" s="1"/>
  <c r="E16" i="8" a="1"/>
  <c r="E16" i="8" s="1"/>
  <c r="E23" i="8" a="1"/>
  <c r="E23" i="8" s="1"/>
  <c r="E77" i="8" a="1"/>
  <c r="E77" i="8" s="1"/>
  <c r="E12" i="8" a="1"/>
  <c r="E12" i="8" s="1"/>
  <c r="J89" i="8" a="1"/>
  <c r="J89" i="8" s="1"/>
  <c r="I20" i="8" a="1"/>
  <c r="I20" i="8" s="1"/>
  <c r="I81" i="8" a="1"/>
  <c r="I81" i="8" s="1"/>
  <c r="I35" i="8" a="1"/>
  <c r="I35" i="8" s="1"/>
  <c r="I83" i="8" a="1"/>
  <c r="I83" i="8" s="1"/>
  <c r="G47" i="8" a="1"/>
  <c r="G47" i="8" s="1"/>
  <c r="J58" i="8" a="1"/>
  <c r="J58" i="8" s="1"/>
  <c r="I74" i="8" a="1"/>
  <c r="I74" i="8" s="1"/>
  <c r="I72" i="8" a="1"/>
  <c r="I72" i="8" s="1"/>
  <c r="I70" i="8" a="1"/>
  <c r="I70" i="8" s="1"/>
  <c r="J20" i="8" a="1"/>
  <c r="J20" i="8" s="1"/>
  <c r="J13" i="8" a="1"/>
  <c r="J13" i="8" s="1"/>
  <c r="J21" i="8" a="1"/>
  <c r="J21" i="8" s="1"/>
  <c r="J18" i="8" a="1"/>
  <c r="J18" i="8" s="1"/>
  <c r="G54" i="8" a="1"/>
  <c r="G54" i="8" s="1"/>
  <c r="J48" i="8" a="1"/>
  <c r="J48" i="8" s="1"/>
  <c r="I106" i="8" a="1"/>
  <c r="I106" i="8" s="1"/>
  <c r="F13" i="8" a="1"/>
  <c r="F13" i="8" s="1"/>
  <c r="F20" i="8" a="1"/>
  <c r="F20" i="8" s="1"/>
  <c r="J33" i="8" a="1"/>
  <c r="J33" i="8" s="1"/>
  <c r="F35" i="8" a="1"/>
  <c r="F35" i="8" s="1"/>
  <c r="D37" i="8" a="1"/>
  <c r="D37" i="8" s="1"/>
  <c r="G38" i="8" a="1"/>
  <c r="G38" i="8" s="1"/>
  <c r="J39" i="8" a="1"/>
  <c r="J39" i="8" s="1"/>
  <c r="F58" i="8" a="1"/>
  <c r="F58" i="8" s="1"/>
  <c r="F60" i="8" a="1"/>
  <c r="F60" i="8" s="1"/>
  <c r="F62" i="8" a="1"/>
  <c r="F62" i="8" s="1"/>
  <c r="J63" i="8" a="1"/>
  <c r="J63" i="8" s="1"/>
  <c r="J65" i="8" a="1"/>
  <c r="J65" i="8" s="1"/>
  <c r="G67" i="8" a="1"/>
  <c r="G67" i="8" s="1"/>
  <c r="G70" i="8" a="1"/>
  <c r="G70" i="8" s="1"/>
  <c r="G72" i="8" a="1"/>
  <c r="G72" i="8" s="1"/>
  <c r="D74" i="8" a="1"/>
  <c r="D74" i="8" s="1"/>
  <c r="D77" i="8" a="1"/>
  <c r="D77" i="8" s="1"/>
  <c r="H79" i="8" a="1"/>
  <c r="H79" i="8" s="1"/>
  <c r="H87" i="8" a="1"/>
  <c r="H87" i="8" s="1"/>
  <c r="I89" i="8" a="1"/>
  <c r="I89" i="8" s="1"/>
  <c r="J91" i="8" a="1"/>
  <c r="J91" i="8" s="1"/>
  <c r="D94" i="8" a="1"/>
  <c r="D94" i="8" s="1"/>
  <c r="D99" i="8" a="1"/>
  <c r="D99" i="8" s="1"/>
  <c r="E101" i="8" a="1"/>
  <c r="E101" i="8" s="1"/>
  <c r="F103" i="8" a="1"/>
  <c r="F103" i="8" s="1"/>
  <c r="H106" i="8" a="1"/>
  <c r="H106" i="8" s="1"/>
  <c r="F88" i="8" a="1"/>
  <c r="F88" i="8" s="1"/>
  <c r="I99" i="8" a="1"/>
  <c r="I99" i="8" s="1"/>
  <c r="F77" i="8" a="1"/>
  <c r="F77" i="8" s="1"/>
  <c r="F80" i="8" a="1"/>
  <c r="F80" i="8" s="1"/>
  <c r="E92" i="8" a="1"/>
  <c r="E92" i="8" s="1"/>
  <c r="F94" i="8" a="1"/>
  <c r="F94" i="8" s="1"/>
  <c r="G101" i="8" a="1"/>
  <c r="G101" i="8" s="1"/>
  <c r="H103" i="8" a="1"/>
  <c r="H103" i="8" s="1"/>
  <c r="J106" i="8" a="1"/>
  <c r="J106" i="8" s="1"/>
  <c r="J27" i="8" a="1"/>
  <c r="J27" i="8" s="1"/>
  <c r="G34" i="8" a="1"/>
  <c r="G34" i="8" s="1"/>
  <c r="D39" i="8" a="1"/>
  <c r="D39" i="8" s="1"/>
  <c r="H40" i="8" a="1"/>
  <c r="H40" i="8" s="1"/>
  <c r="E42" i="8" a="1"/>
  <c r="E42" i="8" s="1"/>
  <c r="E44" i="8" a="1"/>
  <c r="E44" i="8" s="1"/>
  <c r="E46" i="8" a="1"/>
  <c r="E46" i="8" s="1"/>
  <c r="I47" i="8" a="1"/>
  <c r="I47" i="8" s="1"/>
  <c r="I49" i="8" a="1"/>
  <c r="I49" i="8" s="1"/>
  <c r="F51" i="8" a="1"/>
  <c r="F51" i="8" s="1"/>
  <c r="F53" i="8" a="1"/>
  <c r="F53" i="8" s="1"/>
  <c r="E84" i="8" a="1"/>
  <c r="E84" i="8" s="1"/>
  <c r="F86" i="8" a="1"/>
  <c r="F86" i="8" s="1"/>
  <c r="G88" i="8" a="1"/>
  <c r="G88" i="8" s="1"/>
  <c r="H90" i="8" a="1"/>
  <c r="H90" i="8" s="1"/>
  <c r="J99" i="8" a="1"/>
  <c r="J99" i="8" s="1"/>
  <c r="D102" i="8" a="1"/>
  <c r="D102" i="8" s="1"/>
  <c r="E61" i="8" a="1"/>
  <c r="E61" i="8" s="1"/>
  <c r="I62" i="8" a="1"/>
  <c r="I62" i="8" s="1"/>
  <c r="I64" i="8" a="1"/>
  <c r="I64" i="8" s="1"/>
  <c r="F66" i="8" a="1"/>
  <c r="F66" i="8" s="1"/>
  <c r="F68" i="8" a="1"/>
  <c r="F68" i="8" s="1"/>
  <c r="F71" i="8" a="1"/>
  <c r="F71" i="8" s="1"/>
  <c r="J72" i="8" a="1"/>
  <c r="J72" i="8" s="1"/>
  <c r="J74" i="8" a="1"/>
  <c r="J74" i="8" s="1"/>
  <c r="G77" i="8" a="1"/>
  <c r="G77" i="8" s="1"/>
  <c r="G80" i="8" a="1"/>
  <c r="G80" i="8" s="1"/>
  <c r="H82" i="8" a="1"/>
  <c r="H82" i="8" s="1"/>
  <c r="G94" i="8" a="1"/>
  <c r="G94" i="8" s="1"/>
  <c r="I103" i="8" a="1"/>
  <c r="I103" i="8" s="1"/>
  <c r="D107" i="8" a="1"/>
  <c r="D107" i="8" s="1"/>
  <c r="D14" i="8" a="1"/>
  <c r="D14" i="8" s="1"/>
  <c r="I16" i="8" a="1"/>
  <c r="I16" i="8" s="1"/>
  <c r="D21" i="8" a="1"/>
  <c r="D21" i="8" s="1"/>
  <c r="I23" i="8" a="1"/>
  <c r="I23" i="8" s="1"/>
  <c r="F25" i="8" a="1"/>
  <c r="F25" i="8" s="1"/>
  <c r="D28" i="8" a="1"/>
  <c r="D28" i="8" s="1"/>
  <c r="I40" i="8" a="1"/>
  <c r="I40" i="8" s="1"/>
  <c r="I42" i="8" a="1"/>
  <c r="I42" i="8" s="1"/>
  <c r="F44" i="8" a="1"/>
  <c r="F44" i="8" s="1"/>
  <c r="F46" i="8" a="1"/>
  <c r="F46" i="8" s="1"/>
  <c r="J47" i="8" a="1"/>
  <c r="J47" i="8" s="1"/>
  <c r="J49" i="8" a="1"/>
  <c r="J49" i="8" s="1"/>
  <c r="J51" i="8" a="1"/>
  <c r="J51" i="8" s="1"/>
  <c r="G53" i="8" a="1"/>
  <c r="G53" i="8" s="1"/>
  <c r="G86" i="8" a="1"/>
  <c r="G86" i="8" s="1"/>
  <c r="H88" i="8" a="1"/>
  <c r="H88" i="8" s="1"/>
  <c r="I90" i="8" a="1"/>
  <c r="I90" i="8" s="1"/>
  <c r="J92" i="8" a="1"/>
  <c r="J92" i="8" s="1"/>
  <c r="D100" i="8" a="1"/>
  <c r="D100" i="8" s="1"/>
  <c r="E102" i="8" a="1"/>
  <c r="E102" i="8" s="1"/>
  <c r="E11" i="8" a="1"/>
  <c r="E11" i="8" s="1"/>
  <c r="I12" i="8" a="1"/>
  <c r="I12" i="8" s="1"/>
  <c r="G15" i="8" a="1"/>
  <c r="G15" i="8" s="1"/>
  <c r="I19" i="8" a="1"/>
  <c r="I19" i="8" s="1"/>
  <c r="G22" i="8" a="1"/>
  <c r="G22" i="8" s="1"/>
  <c r="I26" i="8" a="1"/>
  <c r="I26" i="8" s="1"/>
  <c r="D33" i="8" a="1"/>
  <c r="D33" i="8" s="1"/>
  <c r="I34" i="8" a="1"/>
  <c r="I34" i="8" s="1"/>
  <c r="E36" i="8" a="1"/>
  <c r="E36" i="8" s="1"/>
  <c r="H37" i="8" a="1"/>
  <c r="H37" i="8" s="1"/>
  <c r="F39" i="8" a="1"/>
  <c r="F39" i="8" s="1"/>
  <c r="F59" i="8" a="1"/>
  <c r="F59" i="8" s="1"/>
  <c r="F61" i="8" a="1"/>
  <c r="F61" i="8" s="1"/>
  <c r="J62" i="8" a="1"/>
  <c r="J62" i="8" s="1"/>
  <c r="J64" i="8" a="1"/>
  <c r="J64" i="8" s="1"/>
  <c r="J66" i="8" a="1"/>
  <c r="J66" i="8" s="1"/>
  <c r="G68" i="8" a="1"/>
  <c r="G68" i="8" s="1"/>
  <c r="G71" i="8" a="1"/>
  <c r="G71" i="8" s="1"/>
  <c r="D73" i="8" a="1"/>
  <c r="D73" i="8" s="1"/>
  <c r="D75" i="8" a="1"/>
  <c r="D75" i="8" s="1"/>
  <c r="D79" i="8" a="1"/>
  <c r="D79" i="8" s="1"/>
  <c r="H80" i="8" a="1"/>
  <c r="H80" i="8" s="1"/>
  <c r="I82" i="8" a="1"/>
  <c r="I82" i="8" s="1"/>
  <c r="J84" i="8" a="1"/>
  <c r="J84" i="8" s="1"/>
  <c r="G105" i="8" a="1"/>
  <c r="G105" i="8" s="1"/>
  <c r="I107" i="8" a="1"/>
  <c r="I107" i="8" s="1"/>
  <c r="E14" i="8" a="1"/>
  <c r="E14" i="8" s="1"/>
  <c r="J16" i="8" a="1"/>
  <c r="J16" i="8" s="1"/>
  <c r="G18" i="8" a="1"/>
  <c r="G18" i="8" s="1"/>
  <c r="E21" i="8" a="1"/>
  <c r="E21" i="8" s="1"/>
  <c r="G25" i="8" a="1"/>
  <c r="G25" i="8" s="1"/>
  <c r="E28" i="8" a="1"/>
  <c r="E28" i="8" s="1"/>
  <c r="F33" i="8" a="1"/>
  <c r="F33" i="8" s="1"/>
  <c r="J37" i="8" a="1"/>
  <c r="J37" i="8" s="1"/>
  <c r="J40" i="8" a="1"/>
  <c r="J40" i="8" s="1"/>
  <c r="J42" i="8" a="1"/>
  <c r="J42" i="8" s="1"/>
  <c r="G44" i="8" a="1"/>
  <c r="G44" i="8" s="1"/>
  <c r="G46" i="8" a="1"/>
  <c r="G46" i="8" s="1"/>
  <c r="G48" i="8" a="1"/>
  <c r="G48" i="8" s="1"/>
  <c r="D50" i="8" a="1"/>
  <c r="D50" i="8" s="1"/>
  <c r="D52" i="8" a="1"/>
  <c r="D52" i="8" s="1"/>
  <c r="H53" i="8" a="1"/>
  <c r="H53" i="8" s="1"/>
  <c r="I88" i="8" a="1"/>
  <c r="I88" i="8" s="1"/>
  <c r="J90" i="8" a="1"/>
  <c r="J90" i="8" s="1"/>
  <c r="D93" i="8" a="1"/>
  <c r="D93" i="8" s="1"/>
  <c r="E100" i="8" a="1"/>
  <c r="E100" i="8" s="1"/>
  <c r="F102" i="8" a="1"/>
  <c r="F102" i="8" s="1"/>
  <c r="J12" i="8" a="1"/>
  <c r="J12" i="8" s="1"/>
  <c r="H15" i="8" a="1"/>
  <c r="H15" i="8" s="1"/>
  <c r="J19" i="8" a="1"/>
  <c r="J19" i="8" s="1"/>
  <c r="H22" i="8" a="1"/>
  <c r="H22" i="8" s="1"/>
  <c r="E24" i="8" a="1"/>
  <c r="E24" i="8" s="1"/>
  <c r="J26" i="8" a="1"/>
  <c r="J26" i="8" s="1"/>
  <c r="G33" i="8" a="1"/>
  <c r="G33" i="8" s="1"/>
  <c r="J34" i="8" a="1"/>
  <c r="J34" i="8" s="1"/>
  <c r="F36" i="8" a="1"/>
  <c r="F36" i="8" s="1"/>
  <c r="D38" i="8" a="1"/>
  <c r="D38" i="8" s="1"/>
  <c r="G39" i="8" a="1"/>
  <c r="G39" i="8" s="1"/>
  <c r="G59" i="8" a="1"/>
  <c r="G59" i="8" s="1"/>
  <c r="G61" i="8" a="1"/>
  <c r="G61" i="8" s="1"/>
  <c r="G63" i="8" a="1"/>
  <c r="G63" i="8" s="1"/>
  <c r="D65" i="8" a="1"/>
  <c r="D65" i="8" s="1"/>
  <c r="D67" i="8" a="1"/>
  <c r="D67" i="8" s="1"/>
  <c r="H68" i="8" a="1"/>
  <c r="H68" i="8" s="1"/>
  <c r="H71" i="8" a="1"/>
  <c r="H71" i="8" s="1"/>
  <c r="H73" i="8" a="1"/>
  <c r="H73" i="8" s="1"/>
  <c r="E75" i="8" a="1"/>
  <c r="E75" i="8" s="1"/>
  <c r="E79" i="8" a="1"/>
  <c r="E79" i="8" s="1"/>
  <c r="I80" i="8" a="1"/>
  <c r="I80" i="8" s="1"/>
  <c r="J82" i="8" a="1"/>
  <c r="J82" i="8" s="1"/>
  <c r="D85" i="8" a="1"/>
  <c r="D85" i="8" s="1"/>
  <c r="E87" i="8" a="1"/>
  <c r="E87" i="8" s="1"/>
  <c r="H105" i="8" a="1"/>
  <c r="H105" i="8" s="1"/>
  <c r="J107" i="8" a="1"/>
  <c r="J107" i="8" s="1"/>
  <c r="H11" i="8" a="1"/>
  <c r="H11" i="8" s="1"/>
  <c r="F14" i="8" a="1"/>
  <c r="F14" i="8" s="1"/>
  <c r="H18" i="8" a="1"/>
  <c r="H18" i="8" s="1"/>
  <c r="F21" i="8" a="1"/>
  <c r="F21" i="8" s="1"/>
  <c r="H25" i="8" a="1"/>
  <c r="H25" i="8" s="1"/>
  <c r="F28" i="8" a="1"/>
  <c r="F28" i="8" s="1"/>
  <c r="D41" i="8" a="1"/>
  <c r="D41" i="8" s="1"/>
  <c r="D43" i="8" a="1"/>
  <c r="D43" i="8" s="1"/>
  <c r="D45" i="8" a="1"/>
  <c r="D45" i="8" s="1"/>
  <c r="H46" i="8" a="1"/>
  <c r="H46" i="8" s="1"/>
  <c r="H48" i="8" a="1"/>
  <c r="H48" i="8" s="1"/>
  <c r="E50" i="8" a="1"/>
  <c r="E50" i="8" s="1"/>
  <c r="E52" i="8" a="1"/>
  <c r="E52" i="8" s="1"/>
  <c r="E54" i="8" a="1"/>
  <c r="E54" i="8" s="1"/>
  <c r="D91" i="8" a="1"/>
  <c r="D91" i="8" s="1"/>
  <c r="E93" i="8" a="1"/>
  <c r="E93" i="8" s="1"/>
  <c r="F100" i="8" a="1"/>
  <c r="F100" i="8" s="1"/>
  <c r="G102" i="8" a="1"/>
  <c r="G102" i="8" s="1"/>
  <c r="D13" i="8" a="1"/>
  <c r="D13" i="8" s="1"/>
  <c r="I15" i="8" a="1"/>
  <c r="I15" i="8" s="1"/>
  <c r="F17" i="8" a="1"/>
  <c r="F17" i="8" s="1"/>
  <c r="D20" i="8" a="1"/>
  <c r="D20" i="8" s="1"/>
  <c r="F24" i="8" a="1"/>
  <c r="F24" i="8" s="1"/>
  <c r="D27" i="8" a="1"/>
  <c r="D27" i="8" s="1"/>
  <c r="H33" i="8" a="1"/>
  <c r="H33" i="8" s="1"/>
  <c r="D35" i="8" a="1"/>
  <c r="D35" i="8" s="1"/>
  <c r="G36" i="8" a="1"/>
  <c r="G36" i="8" s="1"/>
  <c r="E38" i="8" a="1"/>
  <c r="E38" i="8" s="1"/>
  <c r="H39" i="8" a="1"/>
  <c r="H39" i="8" s="1"/>
  <c r="D58" i="8" a="1"/>
  <c r="D58" i="8" s="1"/>
  <c r="D60" i="8" a="1"/>
  <c r="D60" i="8" s="1"/>
  <c r="H61" i="8" a="1"/>
  <c r="H61" i="8" s="1"/>
  <c r="H63" i="8" a="1"/>
  <c r="H63" i="8" s="1"/>
  <c r="E65" i="8" a="1"/>
  <c r="E65" i="8" s="1"/>
  <c r="E67" i="8" a="1"/>
  <c r="E67" i="8" s="1"/>
  <c r="E70" i="8" a="1"/>
  <c r="E70" i="8" s="1"/>
  <c r="I71" i="8" a="1"/>
  <c r="I71" i="8" s="1"/>
  <c r="I73" i="8" a="1"/>
  <c r="I73" i="8" s="1"/>
  <c r="F75" i="8" a="1"/>
  <c r="F75" i="8" s="1"/>
  <c r="F79" i="8" a="1"/>
  <c r="F79" i="8" s="1"/>
  <c r="D83" i="8" a="1"/>
  <c r="D83" i="8" s="1"/>
  <c r="E85" i="8" a="1"/>
  <c r="E85" i="8" s="1"/>
  <c r="F87" i="8" a="1"/>
  <c r="F87" i="8" s="1"/>
  <c r="G89" i="8" a="1"/>
  <c r="G89" i="8" s="1"/>
  <c r="J100" i="8" a="1"/>
  <c r="J100" i="8" s="1"/>
  <c r="I105" i="8" a="1"/>
  <c r="I105" i="8" s="1"/>
  <c r="J108" i="8" a="1"/>
  <c r="J108" i="8" s="1"/>
  <c r="I108" i="8" a="1"/>
  <c r="I108" i="8" s="1"/>
  <c r="H107" i="8" a="1"/>
  <c r="H107" i="8" s="1"/>
  <c r="G106" i="8" a="1"/>
  <c r="G106" i="8" s="1"/>
  <c r="F105" i="8" a="1"/>
  <c r="F105" i="8" s="1"/>
  <c r="J93" i="8" a="1"/>
  <c r="J93" i="8" s="1"/>
  <c r="I92" i="8" a="1"/>
  <c r="I92" i="8" s="1"/>
  <c r="H91" i="8" a="1"/>
  <c r="H91" i="8" s="1"/>
  <c r="G90" i="8" a="1"/>
  <c r="G90" i="8" s="1"/>
  <c r="F89" i="8" a="1"/>
  <c r="F89" i="8" s="1"/>
  <c r="E88" i="8" a="1"/>
  <c r="E88" i="8" s="1"/>
  <c r="D87" i="8" a="1"/>
  <c r="D87" i="8" s="1"/>
  <c r="J85" i="8" a="1"/>
  <c r="J85" i="8" s="1"/>
  <c r="I84" i="8" a="1"/>
  <c r="I84" i="8" s="1"/>
  <c r="H83" i="8" a="1"/>
  <c r="H83" i="8" s="1"/>
  <c r="G82" i="8" a="1"/>
  <c r="G82" i="8" s="1"/>
  <c r="F81" i="8" a="1"/>
  <c r="F81" i="8" s="1"/>
  <c r="H108" i="8" a="1"/>
  <c r="H108" i="8" s="1"/>
  <c r="G107" i="8" a="1"/>
  <c r="G107" i="8" s="1"/>
  <c r="F106" i="8" a="1"/>
  <c r="F106" i="8" s="1"/>
  <c r="E105" i="8" a="1"/>
  <c r="E105" i="8" s="1"/>
  <c r="D103" i="8" a="1"/>
  <c r="D103" i="8" s="1"/>
  <c r="J101" i="8" a="1"/>
  <c r="J101" i="8" s="1"/>
  <c r="I100" i="8" a="1"/>
  <c r="I100" i="8" s="1"/>
  <c r="H99" i="8" a="1"/>
  <c r="H99" i="8" s="1"/>
  <c r="D54" i="8" a="1"/>
  <c r="D54" i="8" s="1"/>
  <c r="J52" i="8" a="1"/>
  <c r="J52" i="8" s="1"/>
  <c r="I51" i="8" a="1"/>
  <c r="I51" i="8" s="1"/>
  <c r="H50" i="8" a="1"/>
  <c r="H50" i="8" s="1"/>
  <c r="G49" i="8" a="1"/>
  <c r="G49" i="8" s="1"/>
  <c r="F48" i="8" a="1"/>
  <c r="F48" i="8" s="1"/>
  <c r="E47" i="8" a="1"/>
  <c r="E47" i="8" s="1"/>
  <c r="D46" i="8" a="1"/>
  <c r="D46" i="8" s="1"/>
  <c r="J44" i="8" a="1"/>
  <c r="J44" i="8" s="1"/>
  <c r="I43" i="8" a="1"/>
  <c r="I43" i="8" s="1"/>
  <c r="H42" i="8" a="1"/>
  <c r="H42" i="8" s="1"/>
  <c r="G41" i="8" a="1"/>
  <c r="G41" i="8" s="1"/>
  <c r="F40" i="8" a="1"/>
  <c r="F40" i="8" s="1"/>
  <c r="J94" i="8" a="1"/>
  <c r="J94" i="8" s="1"/>
  <c r="I93" i="8" a="1"/>
  <c r="I93" i="8" s="1"/>
  <c r="H92" i="8" a="1"/>
  <c r="H92" i="8" s="1"/>
  <c r="G91" i="8" a="1"/>
  <c r="G91" i="8" s="1"/>
  <c r="F90" i="8" a="1"/>
  <c r="F90" i="8" s="1"/>
  <c r="E89" i="8" a="1"/>
  <c r="E89" i="8" s="1"/>
  <c r="D88" i="8" a="1"/>
  <c r="D88" i="8" s="1"/>
  <c r="J86" i="8" a="1"/>
  <c r="J86" i="8" s="1"/>
  <c r="I85" i="8" a="1"/>
  <c r="I85" i="8" s="1"/>
  <c r="H84" i="8" a="1"/>
  <c r="H84" i="8" s="1"/>
  <c r="G83" i="8" a="1"/>
  <c r="G83" i="8" s="1"/>
  <c r="F82" i="8" a="1"/>
  <c r="F82" i="8" s="1"/>
  <c r="E81" i="8" a="1"/>
  <c r="E81" i="8" s="1"/>
  <c r="D80" i="8" a="1"/>
  <c r="D80" i="8" s="1"/>
  <c r="J77" i="8" a="1"/>
  <c r="J77" i="8" s="1"/>
  <c r="I75" i="8" a="1"/>
  <c r="I75" i="8" s="1"/>
  <c r="H74" i="8" a="1"/>
  <c r="H74" i="8" s="1"/>
  <c r="G73" i="8" a="1"/>
  <c r="G73" i="8" s="1"/>
  <c r="F72" i="8" a="1"/>
  <c r="F72" i="8" s="1"/>
  <c r="E71" i="8" a="1"/>
  <c r="E71" i="8" s="1"/>
  <c r="D70" i="8" a="1"/>
  <c r="D70" i="8" s="1"/>
  <c r="J67" i="8" a="1"/>
  <c r="J67" i="8" s="1"/>
  <c r="I66" i="8" a="1"/>
  <c r="I66" i="8" s="1"/>
  <c r="H65" i="8" a="1"/>
  <c r="H65" i="8" s="1"/>
  <c r="G64" i="8" a="1"/>
  <c r="G64" i="8" s="1"/>
  <c r="F63" i="8" a="1"/>
  <c r="F63" i="8" s="1"/>
  <c r="E62" i="8" a="1"/>
  <c r="E62" i="8" s="1"/>
  <c r="D61" i="8" a="1"/>
  <c r="D61" i="8" s="1"/>
  <c r="J59" i="8" a="1"/>
  <c r="J59" i="8" s="1"/>
  <c r="I58" i="8" a="1"/>
  <c r="I58" i="8" s="1"/>
  <c r="I28" i="8" a="1"/>
  <c r="I28" i="8" s="1"/>
  <c r="G108" i="8" a="1"/>
  <c r="G108" i="8" s="1"/>
  <c r="F107" i="8" a="1"/>
  <c r="F107" i="8" s="1"/>
  <c r="E106" i="8" a="1"/>
  <c r="E106" i="8" s="1"/>
  <c r="D105" i="8" a="1"/>
  <c r="D105" i="8" s="1"/>
  <c r="J102" i="8" a="1"/>
  <c r="J102" i="8" s="1"/>
  <c r="I101" i="8" a="1"/>
  <c r="I101" i="8" s="1"/>
  <c r="H100" i="8" a="1"/>
  <c r="H100" i="8" s="1"/>
  <c r="G99" i="8" a="1"/>
  <c r="G99" i="8" s="1"/>
  <c r="J53" i="8" a="1"/>
  <c r="J53" i="8" s="1"/>
  <c r="I52" i="8" a="1"/>
  <c r="I52" i="8" s="1"/>
  <c r="H51" i="8" a="1"/>
  <c r="H51" i="8" s="1"/>
  <c r="G50" i="8" a="1"/>
  <c r="G50" i="8" s="1"/>
  <c r="F49" i="8" a="1"/>
  <c r="F49" i="8" s="1"/>
  <c r="E48" i="8" a="1"/>
  <c r="E48" i="8" s="1"/>
  <c r="D47" i="8" a="1"/>
  <c r="D47" i="8" s="1"/>
  <c r="J45" i="8" a="1"/>
  <c r="J45" i="8" s="1"/>
  <c r="I44" i="8" a="1"/>
  <c r="I44" i="8" s="1"/>
  <c r="H43" i="8" a="1"/>
  <c r="H43" i="8" s="1"/>
  <c r="G42" i="8" a="1"/>
  <c r="G42" i="8" s="1"/>
  <c r="F41" i="8" a="1"/>
  <c r="F41" i="8" s="1"/>
  <c r="I94" i="8" a="1"/>
  <c r="I94" i="8" s="1"/>
  <c r="H93" i="8" a="1"/>
  <c r="H93" i="8" s="1"/>
  <c r="G92" i="8" a="1"/>
  <c r="G92" i="8" s="1"/>
  <c r="F91" i="8" a="1"/>
  <c r="F91" i="8" s="1"/>
  <c r="E90" i="8" a="1"/>
  <c r="E90" i="8" s="1"/>
  <c r="D89" i="8" a="1"/>
  <c r="D89" i="8" s="1"/>
  <c r="J87" i="8" a="1"/>
  <c r="J87" i="8" s="1"/>
  <c r="I86" i="8" a="1"/>
  <c r="I86" i="8" s="1"/>
  <c r="H85" i="8" a="1"/>
  <c r="H85" i="8" s="1"/>
  <c r="G84" i="8" a="1"/>
  <c r="G84" i="8" s="1"/>
  <c r="F83" i="8" a="1"/>
  <c r="F83" i="8" s="1"/>
  <c r="E82" i="8" a="1"/>
  <c r="E82" i="8" s="1"/>
  <c r="D81" i="8" a="1"/>
  <c r="D81" i="8" s="1"/>
  <c r="J79" i="8" a="1"/>
  <c r="J79" i="8" s="1"/>
  <c r="I77" i="8" a="1"/>
  <c r="I77" i="8" s="1"/>
  <c r="H75" i="8" a="1"/>
  <c r="H75" i="8" s="1"/>
  <c r="G74" i="8" a="1"/>
  <c r="G74" i="8" s="1"/>
  <c r="F73" i="8" a="1"/>
  <c r="F73" i="8" s="1"/>
  <c r="E72" i="8" a="1"/>
  <c r="E72" i="8" s="1"/>
  <c r="D71" i="8" a="1"/>
  <c r="D71" i="8" s="1"/>
  <c r="J68" i="8" a="1"/>
  <c r="J68" i="8" s="1"/>
  <c r="I67" i="8" a="1"/>
  <c r="I67" i="8" s="1"/>
  <c r="H66" i="8" a="1"/>
  <c r="H66" i="8" s="1"/>
  <c r="G65" i="8" a="1"/>
  <c r="G65" i="8" s="1"/>
  <c r="F64" i="8" a="1"/>
  <c r="F64" i="8" s="1"/>
  <c r="E63" i="8" a="1"/>
  <c r="E63" i="8" s="1"/>
  <c r="D62" i="8" a="1"/>
  <c r="D62" i="8" s="1"/>
  <c r="J60" i="8" a="1"/>
  <c r="J60" i="8" s="1"/>
  <c r="I59" i="8" a="1"/>
  <c r="I59" i="8" s="1"/>
  <c r="H58" i="8" a="1"/>
  <c r="H58" i="8" s="1"/>
  <c r="H28" i="8" a="1"/>
  <c r="H28" i="8" s="1"/>
  <c r="G27" i="8" a="1"/>
  <c r="G27" i="8" s="1"/>
  <c r="F26" i="8" a="1"/>
  <c r="F26" i="8" s="1"/>
  <c r="E25" i="8" a="1"/>
  <c r="E25" i="8" s="1"/>
  <c r="D24" i="8" a="1"/>
  <c r="D24" i="8" s="1"/>
  <c r="J22" i="8" a="1"/>
  <c r="J22" i="8" s="1"/>
  <c r="I21" i="8" a="1"/>
  <c r="I21" i="8" s="1"/>
  <c r="H20" i="8" a="1"/>
  <c r="H20" i="8" s="1"/>
  <c r="G19" i="8" a="1"/>
  <c r="G19" i="8" s="1"/>
  <c r="F18" i="8" a="1"/>
  <c r="F18" i="8" s="1"/>
  <c r="E17" i="8" a="1"/>
  <c r="E17" i="8" s="1"/>
  <c r="D16" i="8" a="1"/>
  <c r="D16" i="8" s="1"/>
  <c r="J14" i="8" a="1"/>
  <c r="J14" i="8" s="1"/>
  <c r="I13" i="8" a="1"/>
  <c r="I13" i="8" s="1"/>
  <c r="H12" i="8" a="1"/>
  <c r="H12" i="8" s="1"/>
  <c r="G11" i="8" a="1"/>
  <c r="G11" i="8" s="1"/>
  <c r="F108" i="8" a="1"/>
  <c r="F108" i="8" s="1"/>
  <c r="E107" i="8" a="1"/>
  <c r="E107" i="8" s="1"/>
  <c r="D106" i="8" a="1"/>
  <c r="D106" i="8" s="1"/>
  <c r="J103" i="8" a="1"/>
  <c r="J103" i="8" s="1"/>
  <c r="I102" i="8" a="1"/>
  <c r="I102" i="8" s="1"/>
  <c r="H101" i="8" a="1"/>
  <c r="H101" i="8" s="1"/>
  <c r="G100" i="8" a="1"/>
  <c r="G100" i="8" s="1"/>
  <c r="F99" i="8" a="1"/>
  <c r="F99" i="8" s="1"/>
  <c r="J54" i="8" a="1"/>
  <c r="J54" i="8" s="1"/>
  <c r="I53" i="8" a="1"/>
  <c r="I53" i="8" s="1"/>
  <c r="H52" i="8" a="1"/>
  <c r="H52" i="8" s="1"/>
  <c r="G51" i="8" a="1"/>
  <c r="G51" i="8" s="1"/>
  <c r="F50" i="8" a="1"/>
  <c r="F50" i="8" s="1"/>
  <c r="E49" i="8" a="1"/>
  <c r="E49" i="8" s="1"/>
  <c r="D48" i="8" a="1"/>
  <c r="D48" i="8" s="1"/>
  <c r="J46" i="8" a="1"/>
  <c r="J46" i="8" s="1"/>
  <c r="I45" i="8" a="1"/>
  <c r="I45" i="8" s="1"/>
  <c r="H44" i="8" a="1"/>
  <c r="H44" i="8" s="1"/>
  <c r="G43" i="8" a="1"/>
  <c r="G43" i="8" s="1"/>
  <c r="F42" i="8" a="1"/>
  <c r="F42" i="8" s="1"/>
  <c r="E41" i="8" a="1"/>
  <c r="E41" i="8" s="1"/>
  <c r="D40" i="8" a="1"/>
  <c r="D40" i="8" s="1"/>
  <c r="J38" i="8" a="1"/>
  <c r="J38" i="8" s="1"/>
  <c r="I37" i="8" a="1"/>
  <c r="I37" i="8" s="1"/>
  <c r="H36" i="8" a="1"/>
  <c r="H36" i="8" s="1"/>
  <c r="G35" i="8" a="1"/>
  <c r="G35" i="8" s="1"/>
  <c r="F34" i="8" a="1"/>
  <c r="F34" i="8" s="1"/>
  <c r="E33" i="8" a="1"/>
  <c r="E33" i="8" s="1"/>
  <c r="H94" i="8" a="1"/>
  <c r="H94" i="8" s="1"/>
  <c r="G93" i="8" a="1"/>
  <c r="G93" i="8" s="1"/>
  <c r="F92" i="8" a="1"/>
  <c r="F92" i="8" s="1"/>
  <c r="E91" i="8" a="1"/>
  <c r="E91" i="8" s="1"/>
  <c r="D90" i="8" a="1"/>
  <c r="D90" i="8" s="1"/>
  <c r="J88" i="8" a="1"/>
  <c r="J88" i="8" s="1"/>
  <c r="I87" i="8" a="1"/>
  <c r="I87" i="8" s="1"/>
  <c r="H86" i="8" a="1"/>
  <c r="H86" i="8" s="1"/>
  <c r="G85" i="8" a="1"/>
  <c r="G85" i="8" s="1"/>
  <c r="F84" i="8" a="1"/>
  <c r="F84" i="8" s="1"/>
  <c r="E83" i="8" a="1"/>
  <c r="E83" i="8" s="1"/>
  <c r="D82" i="8" a="1"/>
  <c r="D82" i="8" s="1"/>
  <c r="J80" i="8" a="1"/>
  <c r="J80" i="8" s="1"/>
  <c r="I79" i="8" a="1"/>
  <c r="I79" i="8" s="1"/>
  <c r="H77" i="8" a="1"/>
  <c r="H77" i="8" s="1"/>
  <c r="G75" i="8" a="1"/>
  <c r="G75" i="8" s="1"/>
  <c r="F74" i="8" a="1"/>
  <c r="F74" i="8" s="1"/>
  <c r="E73" i="8" a="1"/>
  <c r="E73" i="8" s="1"/>
  <c r="D72" i="8" a="1"/>
  <c r="D72" i="8" s="1"/>
  <c r="J70" i="8" a="1"/>
  <c r="J70" i="8" s="1"/>
  <c r="I68" i="8" a="1"/>
  <c r="I68" i="8" s="1"/>
  <c r="H67" i="8" a="1"/>
  <c r="H67" i="8" s="1"/>
  <c r="G66" i="8" a="1"/>
  <c r="G66" i="8" s="1"/>
  <c r="F65" i="8" a="1"/>
  <c r="F65" i="8" s="1"/>
  <c r="E64" i="8" a="1"/>
  <c r="E64" i="8" s="1"/>
  <c r="D63" i="8" a="1"/>
  <c r="D63" i="8" s="1"/>
  <c r="J61" i="8" a="1"/>
  <c r="J61" i="8" s="1"/>
  <c r="I60" i="8" a="1"/>
  <c r="I60" i="8" s="1"/>
  <c r="H59" i="8" a="1"/>
  <c r="H59" i="8" s="1"/>
  <c r="G58" i="8" a="1"/>
  <c r="G58" i="8" s="1"/>
  <c r="G28" i="8" a="1"/>
  <c r="G28" i="8" s="1"/>
  <c r="F27" i="8" a="1"/>
  <c r="F27" i="8" s="1"/>
  <c r="E26" i="8" a="1"/>
  <c r="E26" i="8" s="1"/>
  <c r="D25" i="8" a="1"/>
  <c r="D25" i="8" s="1"/>
  <c r="J23" i="8" a="1"/>
  <c r="J23" i="8" s="1"/>
  <c r="I22" i="8" a="1"/>
  <c r="I22" i="8" s="1"/>
  <c r="H21" i="8" a="1"/>
  <c r="H21" i="8" s="1"/>
  <c r="G20" i="8" a="1"/>
  <c r="G20" i="8" s="1"/>
  <c r="F19" i="8" a="1"/>
  <c r="F19" i="8" s="1"/>
  <c r="E18" i="8" a="1"/>
  <c r="E18" i="8" s="1"/>
  <c r="D17" i="8" a="1"/>
  <c r="D17" i="8" s="1"/>
  <c r="J15" i="8" a="1"/>
  <c r="J15" i="8" s="1"/>
  <c r="I14" i="8" a="1"/>
  <c r="I14" i="8" s="1"/>
  <c r="H13" i="8" a="1"/>
  <c r="H13" i="8" s="1"/>
  <c r="G12" i="8" a="1"/>
  <c r="G12" i="8" s="1"/>
  <c r="F11" i="8" a="1"/>
  <c r="F11" i="8" s="1"/>
  <c r="I11" i="8" a="1"/>
  <c r="I11" i="8" s="1"/>
  <c r="G14" i="8" a="1"/>
  <c r="G14" i="8" s="1"/>
  <c r="I18" i="8" a="1"/>
  <c r="I18" i="8" s="1"/>
  <c r="G21" i="8" a="1"/>
  <c r="G21" i="8" s="1"/>
  <c r="D23" i="8" a="1"/>
  <c r="D23" i="8" s="1"/>
  <c r="I25" i="8" a="1"/>
  <c r="I25" i="8" s="1"/>
  <c r="I36" i="8" a="1"/>
  <c r="I36" i="8" s="1"/>
  <c r="H41" i="8" a="1"/>
  <c r="H41" i="8" s="1"/>
  <c r="E43" i="8" a="1"/>
  <c r="E43" i="8" s="1"/>
  <c r="E45" i="8" a="1"/>
  <c r="E45" i="8" s="1"/>
  <c r="I46" i="8" a="1"/>
  <c r="I46" i="8" s="1"/>
  <c r="I48" i="8" a="1"/>
  <c r="I48" i="8" s="1"/>
  <c r="I50" i="8" a="1"/>
  <c r="I50" i="8" s="1"/>
  <c r="F52" i="8" a="1"/>
  <c r="F52" i="8" s="1"/>
  <c r="F54" i="8" a="1"/>
  <c r="F54" i="8" s="1"/>
  <c r="G81" i="8" a="1"/>
  <c r="G81" i="8" s="1"/>
  <c r="F93" i="8" a="1"/>
  <c r="F93" i="8" s="1"/>
  <c r="H102" i="8" a="1"/>
  <c r="H102" i="8" s="1"/>
  <c r="E13" i="8" a="1"/>
  <c r="E13" i="8" s="1"/>
  <c r="G17" i="8" a="1"/>
  <c r="G17" i="8" s="1"/>
  <c r="E20" i="8" a="1"/>
  <c r="E20" i="8" s="1"/>
  <c r="G24" i="8" a="1"/>
  <c r="G24" i="8" s="1"/>
  <c r="E27" i="8" a="1"/>
  <c r="E27" i="8" s="1"/>
  <c r="I33" i="8" a="1"/>
  <c r="I33" i="8" s="1"/>
  <c r="E35" i="8" a="1"/>
  <c r="E35" i="8" s="1"/>
  <c r="J36" i="8" a="1"/>
  <c r="J36" i="8" s="1"/>
  <c r="F38" i="8" a="1"/>
  <c r="F38" i="8" s="1"/>
  <c r="I39" i="8" a="1"/>
  <c r="I39" i="8" s="1"/>
  <c r="E58" i="8" a="1"/>
  <c r="E58" i="8" s="1"/>
  <c r="E60" i="8" a="1"/>
  <c r="E60" i="8" s="1"/>
  <c r="I61" i="8" a="1"/>
  <c r="I61" i="8" s="1"/>
  <c r="I63" i="8" a="1"/>
  <c r="I63" i="8" s="1"/>
  <c r="I65" i="8" a="1"/>
  <c r="I65" i="8" s="1"/>
  <c r="F67" i="8" a="1"/>
  <c r="F67" i="8" s="1"/>
  <c r="F70" i="8" a="1"/>
  <c r="F70" i="8" s="1"/>
  <c r="J71" i="8" a="1"/>
  <c r="J71" i="8" s="1"/>
  <c r="J73" i="8" a="1"/>
  <c r="J73" i="8" s="1"/>
  <c r="J75" i="8" a="1"/>
  <c r="J75" i="8" s="1"/>
  <c r="G79" i="8" a="1"/>
  <c r="G79" i="8" s="1"/>
  <c r="F85" i="8" a="1"/>
  <c r="F85" i="8" s="1"/>
  <c r="G87" i="8" a="1"/>
  <c r="G87" i="8" s="1"/>
  <c r="H89" i="8" a="1"/>
  <c r="H89" i="8" s="1"/>
  <c r="I91" i="8" a="1"/>
  <c r="I91" i="8" s="1"/>
  <c r="D101" i="8" a="1"/>
  <c r="D101" i="8" s="1"/>
  <c r="E103" i="8" a="1"/>
  <c r="E103" i="8" s="1"/>
  <c r="J105" i="8" a="1"/>
  <c r="J105" i="8" s="1"/>
  <c r="E108" i="8" a="1"/>
  <c r="E108" i="8" s="1"/>
</calcChain>
</file>

<file path=xl/sharedStrings.xml><?xml version="1.0" encoding="utf-8"?>
<sst xmlns="http://schemas.openxmlformats.org/spreadsheetml/2006/main" count="1252" uniqueCount="563">
  <si>
    <t>Resultatopgørelse</t>
  </si>
  <si>
    <t>År</t>
  </si>
  <si>
    <t>Post:</t>
  </si>
  <si>
    <r>
      <t>(</t>
    </r>
    <r>
      <rPr>
        <i/>
        <sz val="10"/>
        <rFont val="Arial"/>
        <family val="2"/>
      </rPr>
      <t>1.000 kr.</t>
    </r>
    <r>
      <rPr>
        <sz val="10"/>
        <rFont val="Arial"/>
        <family val="2"/>
      </rPr>
      <t>)</t>
    </r>
  </si>
  <si>
    <t>1.</t>
  </si>
  <si>
    <t>Renteindtægter</t>
  </si>
  <si>
    <t>RI0101</t>
  </si>
  <si>
    <t>2.</t>
  </si>
  <si>
    <t>Renteudgifter</t>
  </si>
  <si>
    <t>RI0102</t>
  </si>
  <si>
    <t>A.</t>
  </si>
  <si>
    <t>Netto renteindtægter</t>
  </si>
  <si>
    <t>RI0103</t>
  </si>
  <si>
    <t>3.</t>
  </si>
  <si>
    <t>Udbytte af kapitalandele</t>
  </si>
  <si>
    <t>RI0104</t>
  </si>
  <si>
    <t>4.</t>
  </si>
  <si>
    <t>Gebyrer og provisionsindtægter</t>
  </si>
  <si>
    <t>RI0105</t>
  </si>
  <si>
    <t>5.</t>
  </si>
  <si>
    <t>Afgivne gebyrer og provisionsudgifter</t>
  </si>
  <si>
    <t>RI0106</t>
  </si>
  <si>
    <t>B.</t>
  </si>
  <si>
    <t>Netto rente- og gebyrindtægter</t>
  </si>
  <si>
    <t>RI0107</t>
  </si>
  <si>
    <t>6.</t>
  </si>
  <si>
    <t>Kursreguleringer</t>
  </si>
  <si>
    <t>RI0108</t>
  </si>
  <si>
    <t>7.</t>
  </si>
  <si>
    <t>Andre ordinære indtægter</t>
  </si>
  <si>
    <t>RI0109</t>
  </si>
  <si>
    <t>8.</t>
  </si>
  <si>
    <t>Udgifter til personale og administration</t>
  </si>
  <si>
    <t>RI0110</t>
  </si>
  <si>
    <t>9.</t>
  </si>
  <si>
    <t>Af- og nedskrivninger på immaterielle og materielle aktiver</t>
  </si>
  <si>
    <t>RI0111</t>
  </si>
  <si>
    <t>10.</t>
  </si>
  <si>
    <t>Andre ordinære udgifter</t>
  </si>
  <si>
    <t>RI0112</t>
  </si>
  <si>
    <t>11.</t>
  </si>
  <si>
    <t>Tab og nedskrivninger på fordringer</t>
  </si>
  <si>
    <t>RI0113</t>
  </si>
  <si>
    <t>12.</t>
  </si>
  <si>
    <t>Resultat af kapitalandele i associerede og tilknyttede virksomheder</t>
  </si>
  <si>
    <t>RI0114</t>
  </si>
  <si>
    <t>C.</t>
  </si>
  <si>
    <t>Ordinært resultat før skat</t>
  </si>
  <si>
    <t>RI0115</t>
  </si>
  <si>
    <t>13.</t>
  </si>
  <si>
    <t>Ekstraordinære indtægter</t>
  </si>
  <si>
    <t>RI0116</t>
  </si>
  <si>
    <t>14.</t>
  </si>
  <si>
    <t>Ekstraordinære udgifter</t>
  </si>
  <si>
    <t>RI0117</t>
  </si>
  <si>
    <t>D.</t>
  </si>
  <si>
    <t>Resultat før skat</t>
  </si>
  <si>
    <t>RI0118</t>
  </si>
  <si>
    <t>15.</t>
  </si>
  <si>
    <t>Skat</t>
  </si>
  <si>
    <t>RI0119</t>
  </si>
  <si>
    <t>E.</t>
  </si>
  <si>
    <t>Årets resultat</t>
  </si>
  <si>
    <t>RI0120</t>
  </si>
  <si>
    <t>Balance</t>
  </si>
  <si>
    <t>Post</t>
  </si>
  <si>
    <t>Aktiver</t>
  </si>
  <si>
    <t>Kassebeholdning og anfordringstilgodehavender hos centralbanker</t>
  </si>
  <si>
    <t>RI0201</t>
  </si>
  <si>
    <t>Gældsbeviser, der kan refinansieres i centralbanker</t>
  </si>
  <si>
    <t>RI0202</t>
  </si>
  <si>
    <t>Tilgodehavender hos kreditinstitutter og centralbanker</t>
  </si>
  <si>
    <t>RI0203</t>
  </si>
  <si>
    <t>Udlån</t>
  </si>
  <si>
    <t>RI0204</t>
  </si>
  <si>
    <t>4.1</t>
  </si>
  <si>
    <t>Realkreditudlån</t>
  </si>
  <si>
    <t>RI0205</t>
  </si>
  <si>
    <t>4.2</t>
  </si>
  <si>
    <t>Andre udlån</t>
  </si>
  <si>
    <t>RI0206</t>
  </si>
  <si>
    <t>Obligationer</t>
  </si>
  <si>
    <t>RI0207</t>
  </si>
  <si>
    <t>Aktiver m.v.</t>
  </si>
  <si>
    <t>RI0208</t>
  </si>
  <si>
    <t xml:space="preserve">7. </t>
  </si>
  <si>
    <t>Kapitalandele i associerede virksomheder m.v.</t>
  </si>
  <si>
    <t>RI0209</t>
  </si>
  <si>
    <t>Kapitalandele i tilknyttede virksomheder</t>
  </si>
  <si>
    <t>RI0210</t>
  </si>
  <si>
    <t>Immaterielle aktiver</t>
  </si>
  <si>
    <t>RI0211</t>
  </si>
  <si>
    <t>Materialle aktiver</t>
  </si>
  <si>
    <t>RI0212</t>
  </si>
  <si>
    <t>Egne kapitalandele</t>
  </si>
  <si>
    <t>RI0213</t>
  </si>
  <si>
    <t>Andre aktiver</t>
  </si>
  <si>
    <t>RI0214</t>
  </si>
  <si>
    <t>Periodeafgrænsningsposter</t>
  </si>
  <si>
    <t>RI0215</t>
  </si>
  <si>
    <t>Aktiver i alt</t>
  </si>
  <si>
    <t>RI0216</t>
  </si>
  <si>
    <t>Passiver</t>
  </si>
  <si>
    <t>Gæld til kreditinstitutter og centralbanker</t>
  </si>
  <si>
    <t>RI0217</t>
  </si>
  <si>
    <t>Indlån</t>
  </si>
  <si>
    <t>RI0218</t>
  </si>
  <si>
    <t>Udstedte obligationer</t>
  </si>
  <si>
    <t>RI0219</t>
  </si>
  <si>
    <t>Andre passiver</t>
  </si>
  <si>
    <t>RI0220</t>
  </si>
  <si>
    <t>RI0221</t>
  </si>
  <si>
    <t>Hensættelser til forpligtelser</t>
  </si>
  <si>
    <t>RI0222</t>
  </si>
  <si>
    <t>Efterstillede kapitalindskud</t>
  </si>
  <si>
    <t>RI0223</t>
  </si>
  <si>
    <t>Egenkapital</t>
  </si>
  <si>
    <t>8.1</t>
  </si>
  <si>
    <t>Aktiekapital</t>
  </si>
  <si>
    <t>RI0224</t>
  </si>
  <si>
    <t>8.2</t>
  </si>
  <si>
    <t>Overkurs ved emission</t>
  </si>
  <si>
    <t>RI0225</t>
  </si>
  <si>
    <t>8.3</t>
  </si>
  <si>
    <t>Reserve for egne aktier</t>
  </si>
  <si>
    <t>RI0226</t>
  </si>
  <si>
    <t>8.4</t>
  </si>
  <si>
    <t>Andre reserver</t>
  </si>
  <si>
    <t>RI0227</t>
  </si>
  <si>
    <t>8.4.1</t>
  </si>
  <si>
    <t>Reserver i serier</t>
  </si>
  <si>
    <t>RI0228</t>
  </si>
  <si>
    <t>8.4.2</t>
  </si>
  <si>
    <t>Øvrige reserver</t>
  </si>
  <si>
    <t>RI0229</t>
  </si>
  <si>
    <t>8.5</t>
  </si>
  <si>
    <t>Opskrivningshenlæggelser</t>
  </si>
  <si>
    <t>RI0230</t>
  </si>
  <si>
    <t>8.6</t>
  </si>
  <si>
    <t>Overført fra tidligere år</t>
  </si>
  <si>
    <t>RI0231</t>
  </si>
  <si>
    <t>8.7</t>
  </si>
  <si>
    <t>Overført af årets resultat</t>
  </si>
  <si>
    <t>RI0232</t>
  </si>
  <si>
    <t>Egenkapital i alt</t>
  </si>
  <si>
    <t>RI0233</t>
  </si>
  <si>
    <t>Passiver i alt</t>
  </si>
  <si>
    <t>RI0234</t>
  </si>
  <si>
    <t>Ikke-balanceførte poster</t>
  </si>
  <si>
    <t>Garantier m.v.</t>
  </si>
  <si>
    <t>RI0235</t>
  </si>
  <si>
    <t>Andre forpligtelser</t>
  </si>
  <si>
    <t>RI0236</t>
  </si>
  <si>
    <t>Ikke-balanceførte poster i alt</t>
  </si>
  <si>
    <t>RI0237</t>
  </si>
  <si>
    <t>Tilbage til indholdsfortegnelse</t>
  </si>
  <si>
    <t>Vælg institut</t>
  </si>
  <si>
    <t>Regnr.</t>
  </si>
  <si>
    <t>BRFkredit a/s</t>
  </si>
  <si>
    <t>REGNR</t>
  </si>
  <si>
    <t>REGNPER</t>
  </si>
  <si>
    <t>RI0121</t>
  </si>
  <si>
    <t>RI0122</t>
  </si>
  <si>
    <t>RI0123</t>
  </si>
  <si>
    <t>RI0124</t>
  </si>
  <si>
    <t>RI0125</t>
  </si>
  <si>
    <t>RI0126</t>
  </si>
  <si>
    <t>RI0127</t>
  </si>
  <si>
    <t>RI0128</t>
  </si>
  <si>
    <t>Fra 2000-2004</t>
  </si>
  <si>
    <t>ADNAVN</t>
  </si>
  <si>
    <t>BG Kredit A/S</t>
  </si>
  <si>
    <t>DLR Kredit A/S</t>
  </si>
  <si>
    <t>Danske Kredit Realkreditaktieselskab</t>
  </si>
  <si>
    <t>LR Realkredit A/S</t>
  </si>
  <si>
    <t>Nordea Kredit Realkreditaktieselskab</t>
  </si>
  <si>
    <t>Nykredit Realkredit A/S</t>
  </si>
  <si>
    <t>Realkredit Danmark A/S</t>
  </si>
  <si>
    <t>Totalkredit  A/S</t>
  </si>
  <si>
    <t>AS0101</t>
  </si>
  <si>
    <t>AS0102</t>
  </si>
  <si>
    <t>AS0103</t>
  </si>
  <si>
    <t>Udbytte af aktier mv.</t>
  </si>
  <si>
    <t>AS0104</t>
  </si>
  <si>
    <t>AS0105</t>
  </si>
  <si>
    <t>AS0106</t>
  </si>
  <si>
    <t>AS0107</t>
  </si>
  <si>
    <t>AS0108</t>
  </si>
  <si>
    <t>Andre driftsindtægter</t>
  </si>
  <si>
    <t>AS0109</t>
  </si>
  <si>
    <t>AS0110</t>
  </si>
  <si>
    <t>AS0111</t>
  </si>
  <si>
    <t>Andre driftsudgifter</t>
  </si>
  <si>
    <t>AS0112</t>
  </si>
  <si>
    <t>Nedskrivninger på udlån og tilgodehavender mv.</t>
  </si>
  <si>
    <t>AS0113</t>
  </si>
  <si>
    <t>AS0114</t>
  </si>
  <si>
    <t>Resultat af aktiviteter under afvikling</t>
  </si>
  <si>
    <t>AS0115</t>
  </si>
  <si>
    <t>AS0116</t>
  </si>
  <si>
    <t>AS0117</t>
  </si>
  <si>
    <t>AS0118</t>
  </si>
  <si>
    <t>AS0201</t>
  </si>
  <si>
    <t>AS0202</t>
  </si>
  <si>
    <t>AS0203</t>
  </si>
  <si>
    <t>Udlån og andre tilgodehavender til dagsværdi</t>
  </si>
  <si>
    <t>AS0204</t>
  </si>
  <si>
    <t>Udlån og andre tilgodehavender til amortiseret kostpris</t>
  </si>
  <si>
    <t>AS0205</t>
  </si>
  <si>
    <t>Obligationer til dagsværdi</t>
  </si>
  <si>
    <t>AS0206</t>
  </si>
  <si>
    <t>Obligationer til amortiseret kostpris</t>
  </si>
  <si>
    <t>AS0207</t>
  </si>
  <si>
    <t>Aktier mv.</t>
  </si>
  <si>
    <t>AS0208</t>
  </si>
  <si>
    <t>Kapitalandele i associerede virksomheder</t>
  </si>
  <si>
    <t>AS0209</t>
  </si>
  <si>
    <t>AS0210</t>
  </si>
  <si>
    <t>Aktiver tilknyttet puljeordninger</t>
  </si>
  <si>
    <t>AS0211</t>
  </si>
  <si>
    <t>AS0212</t>
  </si>
  <si>
    <t>Grunde og bygninger i alt</t>
  </si>
  <si>
    <t>AS0213</t>
  </si>
  <si>
    <t>13.1</t>
  </si>
  <si>
    <t>Investeringsejendomme</t>
  </si>
  <si>
    <t>AS0214</t>
  </si>
  <si>
    <t xml:space="preserve">13.2 </t>
  </si>
  <si>
    <t>Domicilejendomme</t>
  </si>
  <si>
    <t>AS0215</t>
  </si>
  <si>
    <t>Øvrige materielle aktiver</t>
  </si>
  <si>
    <t>AS0216</t>
  </si>
  <si>
    <t>Aktuelle skatteaktiver</t>
  </si>
  <si>
    <t>AS0217</t>
  </si>
  <si>
    <t>16.</t>
  </si>
  <si>
    <t>Udskudte skatteaktiver</t>
  </si>
  <si>
    <t>AS0218</t>
  </si>
  <si>
    <t>17.</t>
  </si>
  <si>
    <t>Aktiver i midlertidig besiddelse</t>
  </si>
  <si>
    <t>AS0219</t>
  </si>
  <si>
    <t>18.</t>
  </si>
  <si>
    <t>AS0220</t>
  </si>
  <si>
    <t>19.</t>
  </si>
  <si>
    <t>AS0221</t>
  </si>
  <si>
    <t>AS0222</t>
  </si>
  <si>
    <t>Gæld</t>
  </si>
  <si>
    <t>AS0223</t>
  </si>
  <si>
    <t>Indlån og anden gæld</t>
  </si>
  <si>
    <t>AS0224</t>
  </si>
  <si>
    <t>Indlån i puljeordninger</t>
  </si>
  <si>
    <t>AS0225</t>
  </si>
  <si>
    <t>Udstedte obligationer til dagsværdi</t>
  </si>
  <si>
    <t>AS0226</t>
  </si>
  <si>
    <t>Udstedte obligationer til amortiseret kostpris</t>
  </si>
  <si>
    <t>AS0227</t>
  </si>
  <si>
    <t>Øvrige ikke-afledte finansielle forpligtelser til dagsværdi</t>
  </si>
  <si>
    <t>AS0228</t>
  </si>
  <si>
    <t>Aktuelle skatteforpligtelser</t>
  </si>
  <si>
    <t>AS0229</t>
  </si>
  <si>
    <t>Midlertidigt overtagne forpligtelser</t>
  </si>
  <si>
    <t>AS0230</t>
  </si>
  <si>
    <t>AS0231</t>
  </si>
  <si>
    <t>AS0232</t>
  </si>
  <si>
    <t>Gæld i alt</t>
  </si>
  <si>
    <t>AS0233</t>
  </si>
  <si>
    <t>Hensatte forpligtelser</t>
  </si>
  <si>
    <t>Hensættelser til pensioner og lignende forpligtelser</t>
  </si>
  <si>
    <t>AS0234</t>
  </si>
  <si>
    <t>Hensættelser til udskudt skat</t>
  </si>
  <si>
    <t>AS0235</t>
  </si>
  <si>
    <t>Tilbagebetalingspligtige reserver i ældre serier</t>
  </si>
  <si>
    <t>AS0236</t>
  </si>
  <si>
    <t>Hensættelser til tab på garantier</t>
  </si>
  <si>
    <t>AS0237</t>
  </si>
  <si>
    <t>Andre hensatte forpligtelser</t>
  </si>
  <si>
    <t>AS0238</t>
  </si>
  <si>
    <t>Hensatte forpligtelser i alt</t>
  </si>
  <si>
    <t>AS0239</t>
  </si>
  <si>
    <t>AS0240</t>
  </si>
  <si>
    <t>Aktiekapital/andelskapital/garantikapital</t>
  </si>
  <si>
    <t>AS0241</t>
  </si>
  <si>
    <t>AS0242</t>
  </si>
  <si>
    <t>Akkumulerede værdiændringer</t>
  </si>
  <si>
    <t>AS0243</t>
  </si>
  <si>
    <t>19.1</t>
  </si>
  <si>
    <t>AS0244</t>
  </si>
  <si>
    <t>19.2</t>
  </si>
  <si>
    <t>Akkumuleret valutakursregulering af udenlandske enheder</t>
  </si>
  <si>
    <t>AS0245</t>
  </si>
  <si>
    <t>19.3</t>
  </si>
  <si>
    <t>Akkumuleret værdiregulering af sikringsinstrumenter ved sikring af betalingsstrømme</t>
  </si>
  <si>
    <t>AS0246</t>
  </si>
  <si>
    <t>19.4</t>
  </si>
  <si>
    <t>Akkumuleret værdiregulering, der følger af omvurdering af hold til udløb aktiver til dagsværdi</t>
  </si>
  <si>
    <t>AS0247</t>
  </si>
  <si>
    <t>19.5</t>
  </si>
  <si>
    <t>Øvrige værdireguleringer</t>
  </si>
  <si>
    <t>AS0248</t>
  </si>
  <si>
    <t>20.</t>
  </si>
  <si>
    <t>AS0249</t>
  </si>
  <si>
    <t>20.1</t>
  </si>
  <si>
    <t>Lovpligtige reserver</t>
  </si>
  <si>
    <t>AS0250</t>
  </si>
  <si>
    <t>20.2</t>
  </si>
  <si>
    <t>Vedtægtsmæssige reserver</t>
  </si>
  <si>
    <t>AS0251</t>
  </si>
  <si>
    <t>20.3</t>
  </si>
  <si>
    <t>AS0252</t>
  </si>
  <si>
    <t>20.4</t>
  </si>
  <si>
    <t>AS0253</t>
  </si>
  <si>
    <t>21.</t>
  </si>
  <si>
    <t>Overført overskud eller underskud</t>
  </si>
  <si>
    <t>AS0254</t>
  </si>
  <si>
    <t>AS0255</t>
  </si>
  <si>
    <t>AS0256</t>
  </si>
  <si>
    <t>Garantier og andre eventualforpligtelser m.v.</t>
  </si>
  <si>
    <t>Eventualforpligtelser</t>
  </si>
  <si>
    <t>1.1</t>
  </si>
  <si>
    <t>Finansgarantier</t>
  </si>
  <si>
    <t>AS0901</t>
  </si>
  <si>
    <t>1.2</t>
  </si>
  <si>
    <t>Tabsgarantier for realkreditudlån</t>
  </si>
  <si>
    <t>AS0902</t>
  </si>
  <si>
    <t>1.3</t>
  </si>
  <si>
    <t>Tinglysnings- og konverteringsgarantier</t>
  </si>
  <si>
    <t>AS0903</t>
  </si>
  <si>
    <t>1.4</t>
  </si>
  <si>
    <t>Øvrige eventualforpligtelser</t>
  </si>
  <si>
    <t>AS0904</t>
  </si>
  <si>
    <t>I alt</t>
  </si>
  <si>
    <t>AS0905</t>
  </si>
  <si>
    <t>Andre eventualforpligtelser</t>
  </si>
  <si>
    <t>2.1</t>
  </si>
  <si>
    <t>Uigenkaldelige kredittilsagn</t>
  </si>
  <si>
    <t>AS0906</t>
  </si>
  <si>
    <t>2.2</t>
  </si>
  <si>
    <t>Uægte salgs- og tilbagekøbsforretninger</t>
  </si>
  <si>
    <t>AS0907</t>
  </si>
  <si>
    <t>2.3</t>
  </si>
  <si>
    <t>Øvrige</t>
  </si>
  <si>
    <t>AS0908</t>
  </si>
  <si>
    <t>AS0909</t>
  </si>
  <si>
    <t>regnr</t>
  </si>
  <si>
    <t>REPORTERNAME</t>
  </si>
  <si>
    <t>BRFkredit A/S</t>
  </si>
  <si>
    <t>TOTALKREDIT A/S</t>
  </si>
  <si>
    <t xml:space="preserve">FIH Realkredit A/S </t>
  </si>
  <si>
    <t>FIH Realkredit A/S</t>
  </si>
  <si>
    <t>Reg.nr.</t>
  </si>
  <si>
    <t>Realkreditinstitut</t>
  </si>
  <si>
    <t>l</t>
  </si>
  <si>
    <t>Regnskaber 2000 - 2004</t>
  </si>
  <si>
    <t>Regnskaber 2005 - 2015</t>
  </si>
  <si>
    <t>Oversigt over realkreditinstitutter</t>
  </si>
  <si>
    <t>Res_Rind_RY</t>
  </si>
  <si>
    <t>Res_Rudg_RY</t>
  </si>
  <si>
    <t>Res_TotR_RY</t>
  </si>
  <si>
    <t>Res_Udak_RY</t>
  </si>
  <si>
    <t>Res_Gpi_RY</t>
  </si>
  <si>
    <t>Res_Gpu_RY</t>
  </si>
  <si>
    <t>Res_RgTot_RY</t>
  </si>
  <si>
    <t>Res_Kreg_RY</t>
  </si>
  <si>
    <t>Res_Xdi_RY</t>
  </si>
  <si>
    <t>Res_Upa_RY</t>
  </si>
  <si>
    <t>Res_ImMa_RY</t>
  </si>
  <si>
    <t>Res_Xdu_RY</t>
  </si>
  <si>
    <t>Res_UGn_RY</t>
  </si>
  <si>
    <t>Res_Rat_RY</t>
  </si>
  <si>
    <t>Res_Raa_RY</t>
  </si>
  <si>
    <t>Res_RfS_RY</t>
  </si>
  <si>
    <t>Res_Skat_RY</t>
  </si>
  <si>
    <t>Res_RP_RY</t>
  </si>
  <si>
    <t>Bal_BO_Akac</t>
  </si>
  <si>
    <t>Bal_BO_Agb</t>
  </si>
  <si>
    <t>Bal_BO_Atkc</t>
  </si>
  <si>
    <t>Bal_BO_Autd</t>
  </si>
  <si>
    <t>Bal_BO_Auta</t>
  </si>
  <si>
    <t>Bal_BO_Aod</t>
  </si>
  <si>
    <t>Bal_BO_Aoa</t>
  </si>
  <si>
    <t>Bal_BO_Aak</t>
  </si>
  <si>
    <t>Bal_BO_Akav</t>
  </si>
  <si>
    <t>Bal_BO_Aktv</t>
  </si>
  <si>
    <t>Bal_BO_Aatp</t>
  </si>
  <si>
    <t>Bal_BO_Aia</t>
  </si>
  <si>
    <t>Bal_BO_AgbTot</t>
  </si>
  <si>
    <t>Bal_BO_Aie</t>
  </si>
  <si>
    <t>Bal_BO_Ade</t>
  </si>
  <si>
    <t>Bal_BO_Axma</t>
  </si>
  <si>
    <t>Bal_BO_Aas</t>
  </si>
  <si>
    <t>Bal_BO_Aus</t>
  </si>
  <si>
    <t>Bal_BO_Aamb</t>
  </si>
  <si>
    <t>Bal_BO_Axa</t>
  </si>
  <si>
    <t>Bal_BO_Apap</t>
  </si>
  <si>
    <t>Bal_BO_ATot</t>
  </si>
  <si>
    <t>Bal_BO_PGkc</t>
  </si>
  <si>
    <t>Bal_BO_PGiag</t>
  </si>
  <si>
    <t>Bal_BO_PGip</t>
  </si>
  <si>
    <t>Bal_BO_PGuod</t>
  </si>
  <si>
    <t>Bal_BO_PGuoa</t>
  </si>
  <si>
    <t>Bal_BO_PGxfd</t>
  </si>
  <si>
    <t>Bal_BO_PGas</t>
  </si>
  <si>
    <t>Bal_BO_PGmof</t>
  </si>
  <si>
    <t>Bal_BO_PGxap</t>
  </si>
  <si>
    <t>Bal_BO_PGpaf</t>
  </si>
  <si>
    <t>Bal_BO_PGTot</t>
  </si>
  <si>
    <t>Bal_BO_PHpf</t>
  </si>
  <si>
    <t>Bal_BO_PHus</t>
  </si>
  <si>
    <t>Bal_BO_PHrs</t>
  </si>
  <si>
    <t>Bal_BO_PHtg</t>
  </si>
  <si>
    <t>Bal_BO_PHxf</t>
  </si>
  <si>
    <t>Bal_BO_PHTot</t>
  </si>
  <si>
    <t>Bal_BO_Pek</t>
  </si>
  <si>
    <t>Bal_BO_PEaag</t>
  </si>
  <si>
    <t>Bal_BO_PEoe</t>
  </si>
  <si>
    <t>Bal_BO_PEav</t>
  </si>
  <si>
    <t>Bal_BO_PEo</t>
  </si>
  <si>
    <t>Bal_BO_PEavu</t>
  </si>
  <si>
    <t>Bal_BO_PEavs</t>
  </si>
  <si>
    <t>Bal_BO_PEavo</t>
  </si>
  <si>
    <t>Bal_BO_PExv</t>
  </si>
  <si>
    <t>Bal_BO_PExr</t>
  </si>
  <si>
    <t>Bal_BO_PElr</t>
  </si>
  <si>
    <t>Bal_BO_PEvr</t>
  </si>
  <si>
    <t>Bal_BO_PErs</t>
  </si>
  <si>
    <t>Bal_BO_PExs</t>
  </si>
  <si>
    <t>Bal_BO_PEou</t>
  </si>
  <si>
    <t>Bal_BO_PEekTot</t>
  </si>
  <si>
    <t>Bal_BO_PTot</t>
  </si>
  <si>
    <t>NoEf_Evf_EvFg</t>
  </si>
  <si>
    <t>NoEf_Evf_EvTR</t>
  </si>
  <si>
    <t>NoEf_Evf_EvTK</t>
  </si>
  <si>
    <t>NoEf_Evf_EvX</t>
  </si>
  <si>
    <t>NoEf_Evf_EvTot</t>
  </si>
  <si>
    <t>NoEf_Evf_XFAuk</t>
  </si>
  <si>
    <t>NoEf_Evf_XFAust</t>
  </si>
  <si>
    <t>NoEf_Evf_XFAX</t>
  </si>
  <si>
    <t>NoEf_Evf_XFATot</t>
  </si>
  <si>
    <t>For 2005-2015</t>
  </si>
  <si>
    <t xml:space="preserve">Anm.: </t>
  </si>
  <si>
    <t xml:space="preserve">Regnskaberne er opgjort på institutniveau.
Ud for hver post i resultatopgørelsen og balancen er der anført en feltkode, RIxxxx, ASxxxx eller eksempelvis Res_xxx_Ry. Disse feltkoder er benyttet i fanerne "Data_RI", "Data_AS" og "Data_KRGS". Feltkoderne kan også henføres til indberetningsskemaerne RI, AS og KRGS, som har været anvendt ved indsendelse af regnskabsdata til Finanstilsynet i de respektive perioder. </t>
  </si>
  <si>
    <t>Jyske Realkredit A/S</t>
  </si>
  <si>
    <t>Totalkredit</t>
  </si>
  <si>
    <t>ref_date</t>
  </si>
  <si>
    <t>regnr</t>
  </si>
  <si>
    <t>navn</t>
  </si>
  <si>
    <t>validTo</t>
  </si>
  <si>
    <t>Res_Skat_RY</t>
  </si>
  <si>
    <t>Res_Kreg_RY</t>
  </si>
  <si>
    <t>Res_Rat_RY</t>
  </si>
  <si>
    <t>Res_Raa_RY</t>
  </si>
  <si>
    <t>Res_UGn_RY</t>
  </si>
  <si>
    <t>Res_RP_RY</t>
  </si>
  <si>
    <t>Res_TiPR_RY</t>
  </si>
  <si>
    <t>Res_GPu_RY</t>
  </si>
  <si>
    <t>Res_TotR_RY</t>
  </si>
  <si>
    <t>Res_Rind_RY</t>
  </si>
  <si>
    <t>Res_RGTot_RY</t>
  </si>
  <si>
    <t>Res_UdAk_RY</t>
  </si>
  <si>
    <t>Res_RfS_RY</t>
  </si>
  <si>
    <t>Res_Xdu_RY</t>
  </si>
  <si>
    <t>Res_ImMa_RY</t>
  </si>
  <si>
    <t>Res_Rudg_RY</t>
  </si>
  <si>
    <t>Res_TiTot_RY</t>
  </si>
  <si>
    <t>Res_TiX_RY</t>
  </si>
  <si>
    <t>Res_UPa_RY</t>
  </si>
  <si>
    <t>Res_GPi_RY</t>
  </si>
  <si>
    <t>Res_Xdi_RY</t>
  </si>
  <si>
    <t>Bal_BO_Ade</t>
  </si>
  <si>
    <t>Bal_BO_AdeL</t>
  </si>
  <si>
    <t>Bal_BO_Agb</t>
  </si>
  <si>
    <t>Bal_BO_AgbTot</t>
  </si>
  <si>
    <t>Bal_BO_Aia</t>
  </si>
  <si>
    <t>Bal_BO_Aie</t>
  </si>
  <si>
    <t>Bal_BO_Akac</t>
  </si>
  <si>
    <t>Bal_BO_Akav</t>
  </si>
  <si>
    <t>Bal_BO_Aktv</t>
  </si>
  <si>
    <t>Bal_BO_Aoa</t>
  </si>
  <si>
    <t>Bal_BO_Aod</t>
  </si>
  <si>
    <t>Bal_BO_Apap</t>
  </si>
  <si>
    <t>Bal_BO_Atkc</t>
  </si>
  <si>
    <t>Bal_BO_ATot</t>
  </si>
  <si>
    <t>Bal_BO_Aus</t>
  </si>
  <si>
    <t>Bal_BO_Auta</t>
  </si>
  <si>
    <t>Bal_BO_Autd</t>
  </si>
  <si>
    <t>Bal_BO_Axa</t>
  </si>
  <si>
    <t>Bal_BO_Axma</t>
  </si>
  <si>
    <t>Bal_BO_PEav</t>
  </si>
  <si>
    <t>Bal_BO_PEavo</t>
  </si>
  <si>
    <t>Bal_BO_PEavs</t>
  </si>
  <si>
    <t>Bal_BO_PEavu</t>
  </si>
  <si>
    <t>Bal_BO_PEekTot</t>
  </si>
  <si>
    <t>Bal_BO_Pek</t>
  </si>
  <si>
    <t>Bal_BO_PElr</t>
  </si>
  <si>
    <t>Bal_BO_PEo</t>
  </si>
  <si>
    <t>Bal_BO_PEoe</t>
  </si>
  <si>
    <t>Bal_BO_PEou</t>
  </si>
  <si>
    <t>Bal_BO_PErs</t>
  </si>
  <si>
    <t>Bal_BO_PEvr</t>
  </si>
  <si>
    <t>Bal_BO_PExr</t>
  </si>
  <si>
    <t>Bal_BO_PExs</t>
  </si>
  <si>
    <t>Bal_BO_PExv</t>
  </si>
  <si>
    <t>Bal_BO_PEaag</t>
  </si>
  <si>
    <t>Bal_BO_PGas</t>
  </si>
  <si>
    <t>Bal_BO_PGiag</t>
  </si>
  <si>
    <t>Bal_BO_PGip</t>
  </si>
  <si>
    <t>Bal_BO_PGkc</t>
  </si>
  <si>
    <t>Bal_BO_PGmof</t>
  </si>
  <si>
    <t>Bal_BO_PGpaf</t>
  </si>
  <si>
    <t>Bal_BO_PGTot</t>
  </si>
  <si>
    <t>Bal_BO_PGuoa</t>
  </si>
  <si>
    <t>Bal_BO_PGuod</t>
  </si>
  <si>
    <t>Bal_BO_PGxap</t>
  </si>
  <si>
    <t>Bal_BO_PGxfd</t>
  </si>
  <si>
    <t>Bal_BO_PHpf</t>
  </si>
  <si>
    <t>Bal_BO_PHrs</t>
  </si>
  <si>
    <t>Bal_BO_PHtg</t>
  </si>
  <si>
    <t>Bal_BO_PHTot</t>
  </si>
  <si>
    <t>Bal_BO_PHus</t>
  </si>
  <si>
    <t>Bal_BO_PHxf</t>
  </si>
  <si>
    <t>Bal_BO_PTot</t>
  </si>
  <si>
    <t>Bal_BO_Aak</t>
  </si>
  <si>
    <t>Bal_BO_Aamb</t>
  </si>
  <si>
    <t>Bal_BO_Aas</t>
  </si>
  <si>
    <t>Bal_BO_Aatp</t>
  </si>
  <si>
    <t>NoEf_Evf_BEAmt</t>
  </si>
  <si>
    <t>NoEf_Evf_BEAp</t>
  </si>
  <si>
    <t>NoEf_Evf_BEApr</t>
  </si>
  <si>
    <t>NoEf_Evf_BEAan</t>
  </si>
  <si>
    <t>NoEf_Evf_EvFg</t>
  </si>
  <si>
    <t>NoEf_Evf_EvTK</t>
  </si>
  <si>
    <t>NoEf_Evf_EvTot</t>
  </si>
  <si>
    <t>NoEf_Evf_EvTR</t>
  </si>
  <si>
    <t>NoEf_Evf_EvX</t>
  </si>
  <si>
    <t>NoEf_Evf_XFATot</t>
  </si>
  <si>
    <t>NoEf_Evf_XFAuk</t>
  </si>
  <si>
    <t>NoEf_Evf_XFAust</t>
  </si>
  <si>
    <t>NoEf_Evf_XFAX</t>
  </si>
  <si>
    <t>201612</t>
  </si>
  <si>
    <t>Nykredit Realkredit</t>
  </si>
  <si>
    <t>0</t>
  </si>
  <si>
    <t>Realkredit Danmark</t>
  </si>
  <si>
    <t>Jyske Realkredit</t>
  </si>
  <si>
    <t>Totalkredit</t>
  </si>
  <si>
    <t>DLR Kredit</t>
  </si>
  <si>
    <t>54211</t>
  </si>
  <si>
    <t>LR Realkredit</t>
  </si>
  <si>
    <t>Nordea Kredit Realkreditaktieselskab</t>
  </si>
  <si>
    <t>201712</t>
  </si>
  <si>
    <t>21495</t>
  </si>
  <si>
    <t>201812</t>
  </si>
  <si>
    <t>29618</t>
  </si>
  <si>
    <t>201912</t>
  </si>
  <si>
    <t>50753</t>
  </si>
  <si>
    <t>202012</t>
  </si>
  <si>
    <t>46122</t>
  </si>
  <si>
    <t>202112</t>
  </si>
  <si>
    <t>202212</t>
  </si>
  <si>
    <t>45109</t>
  </si>
  <si>
    <t>202312</t>
  </si>
  <si>
    <t>46308</t>
  </si>
  <si>
    <t>202412</t>
  </si>
  <si>
    <t>Realkreditinstitutternes regnskaber i perioden 2000 - 2024</t>
  </si>
  <si>
    <t>Regnskaber 2016 - 2024</t>
  </si>
  <si>
    <t>Oversigt over realkreditinstitutter i perioden 2000 - 2024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</si>
</sst>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/dd/yyyy"/>
  </numFmts>
  <fonts count="22">
    <font>
      <sz val="11"/>
      <color theme="1"/>
      <name val="Calibri"/>
      <family val="2"/>
      <scheme val="minor"/>
    </font>
    <font>
      <sz val="11"/>
      <color theme="4"/>
      <name val="Calibri"/>
    </font>
    <font>
      <i/>
      <sz val="10"/>
      <color theme="1"/>
      <name val="Arial"/>
    </font>
    <font>
      <b/>
      <sz val="22"/>
      <color rgb="FF990000"/>
      <name val="Constantia"/>
    </font>
    <font>
      <sz val="11"/>
      <color theme="1"/>
      <name val="Calibri"/>
    </font>
    <font>
      <sz val="8"/>
      <color theme="4"/>
      <name val="Wingdings"/>
    </font>
    <font>
      <u/>
      <sz val="11"/>
      <color theme="10"/>
      <name val="Calibri"/>
    </font>
    <font>
      <sz val="10.5"/>
      <color theme="4"/>
      <name val="Arial"/>
    </font>
    <font>
      <sz val="10"/>
      <color theme="1"/>
      <name val="Arial"/>
    </font>
    <font>
      <b/>
      <sz val="18"/>
      <color theme="4"/>
      <name val="Constantia"/>
    </font>
    <font>
      <b/>
      <sz val="10"/>
      <color theme="1"/>
      <name val="Arial"/>
    </font>
    <font>
      <u/>
      <sz val="10"/>
      <color theme="10"/>
      <name val="Arial"/>
    </font>
    <font>
      <b/>
      <i/>
      <sz val="10"/>
      <color theme="1"/>
      <name val="Arial"/>
    </font>
    <font>
      <sz val="11"/>
      <color theme="0"/>
      <name val="Calibri"/>
    </font>
    <font>
      <b/>
      <sz val="12"/>
      <color theme="1"/>
      <name val="Arial"/>
    </font>
    <font>
      <b/>
      <sz val="18"/>
      <color theme="1"/>
      <name val="Constantia"/>
    </font>
    <font>
      <sz val="10"/>
      <color theme="0"/>
      <name val="Arial"/>
    </font>
    <font>
      <b/>
      <sz val="11"/>
      <color theme="1"/>
      <name val="Arial"/>
    </font>
    <font>
      <b/>
      <sz val="11"/>
      <color theme="1"/>
      <name val="Calibri"/>
    </font>
    <font>
      <b/>
      <sz val="18"/>
      <color rgb="FF990000"/>
      <name val="Constantia"/>
    </font>
    <font>
      <i/>
      <sz val="10"/>
      <name val="Arial"/>
      <family val="2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9">
    <border>
      <left/>
      <right/>
      <top/>
      <bottom/>
      <diagonal/>
    </border>
    <border>
      <left/>
      <right/>
      <top style="thin">
        <color rgb="FF7D7D7D"/>
      </top>
      <bottom style="thin">
        <color rgb="FF7D7D7D"/>
      </bottom>
      <diagonal/>
    </border>
    <border>
      <left style="thin">
        <color rgb="FF7D7D7D"/>
      </left>
      <right style="thin">
        <color rgb="FF7D7D7D"/>
      </right>
      <top style="thin">
        <color rgb="FF7D7D7D"/>
      </top>
      <bottom style="thin">
        <color rgb="FF7D7D7D"/>
      </bottom>
      <diagonal/>
    </border>
    <border>
      <left style="thin">
        <color rgb="FF7D7D7D"/>
      </left>
      <right style="thin">
        <color rgb="FF7D7D7D"/>
      </right>
      <top style="thin">
        <color rgb="FF7D7D7D"/>
      </top>
      <bottom/>
      <diagonal/>
    </border>
    <border>
      <left style="thin">
        <color rgb="FF7D7D7D"/>
      </left>
      <right style="thin">
        <color rgb="FF7D7D7D"/>
      </right>
      <top/>
      <bottom style="thin">
        <color rgb="FF7D7D7D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/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1">
    <xf numFmtId="0" fontId="0" fillId="0" borderId="0"/>
  </cellStyleXfs>
  <cellXfs count="83">
    <xf numFmtId="0" fontId="0" fillId="0" borderId="0" xfId="0"/>
    <xf numFmtId="3" fontId="1" fillId="2" borderId="0" xfId="0" applyNumberFormat="1" applyFont="1" applyFill="1" applyProtection="1">
      <protection hidden="1"/>
    </xf>
    <xf numFmtId="3" fontId="2" fillId="0" borderId="0" xfId="0" applyNumberFormat="1" applyFont="1" applyAlignment="1" applyProtection="1">
      <alignment vertical="top"/>
      <protection hidden="1"/>
    </xf>
    <xf numFmtId="3" fontId="3" fillId="0" borderId="0" xfId="0" applyNumberFormat="1" applyFont="1" applyAlignment="1" applyProtection="1">
      <alignment wrapText="1"/>
      <protection hidden="1"/>
    </xf>
    <xf numFmtId="3" fontId="4" fillId="2" borderId="0" xfId="0" applyNumberFormat="1" applyFont="1" applyFill="1" applyProtection="1">
      <protection hidden="1"/>
    </xf>
    <xf numFmtId="3" fontId="2" fillId="3" borderId="0" xfId="0" applyNumberFormat="1" applyFont="1" applyFill="1" applyAlignment="1" applyProtection="1">
      <alignment vertical="top" wrapText="1"/>
      <protection hidden="1"/>
    </xf>
    <xf numFmtId="3" fontId="4" fillId="0" borderId="0" xfId="0" applyNumberFormat="1" applyFont="1" applyProtection="1">
      <protection hidden="1"/>
    </xf>
    <xf numFmtId="3" fontId="4" fillId="2" borderId="0" xfId="0" applyNumberFormat="1" applyFont="1" applyFill="1"/>
    <xf numFmtId="3" fontId="5" fillId="2" borderId="0" xfId="0" applyNumberFormat="1" applyFont="1" applyFill="1" applyAlignment="1" applyProtection="1">
      <alignment horizontal="center" vertical="center"/>
      <protection hidden="1"/>
    </xf>
    <xf numFmtId="3" fontId="7" fillId="2" borderId="0" xfId="0" applyNumberFormat="1" applyFont="1" applyFill="1" applyProtection="1">
      <protection hidden="1"/>
    </xf>
    <xf numFmtId="3" fontId="1" fillId="2" borderId="0" xfId="0" applyNumberFormat="1" applyFont="1" applyFill="1"/>
    <xf numFmtId="3" fontId="4" fillId="3" borderId="0" xfId="0" applyNumberFormat="1" applyFont="1" applyFill="1" applyProtection="1">
      <protection hidden="1"/>
    </xf>
    <xf numFmtId="3" fontId="2" fillId="2" borderId="0" xfId="0" applyNumberFormat="1" applyFont="1" applyFill="1" applyAlignment="1" applyProtection="1">
      <alignment horizontal="center" vertical="center"/>
      <protection hidden="1"/>
    </xf>
    <xf numFmtId="3" fontId="8" fillId="2" borderId="1" xfId="0" applyNumberFormat="1" applyFont="1" applyFill="1" applyBorder="1" applyAlignment="1" applyProtection="1">
      <alignment horizontal="center"/>
      <protection hidden="1"/>
    </xf>
    <xf numFmtId="3" fontId="9" fillId="2" borderId="0" xfId="0" applyNumberFormat="1" applyFont="1" applyFill="1" applyAlignment="1" applyProtection="1">
      <alignment horizontal="left"/>
      <protection hidden="1"/>
    </xf>
    <xf numFmtId="3" fontId="8" fillId="2" borderId="1" xfId="0" applyNumberFormat="1" applyFont="1" applyFill="1" applyBorder="1" applyAlignment="1" applyProtection="1">
      <alignment horizontal="left" vertical="top"/>
      <protection hidden="1"/>
    </xf>
    <xf numFmtId="3" fontId="8" fillId="2" borderId="1" xfId="0" applyNumberFormat="1" applyFont="1" applyFill="1" applyBorder="1" applyAlignment="1" applyProtection="1">
      <alignment horizontal="left" vertical="center"/>
      <protection hidden="1"/>
    </xf>
    <xf numFmtId="3" fontId="10" fillId="2" borderId="1" xfId="0" applyNumberFormat="1" applyFont="1" applyFill="1" applyBorder="1" applyAlignment="1" applyProtection="1">
      <alignment horizontal="left" vertical="top"/>
      <protection hidden="1"/>
    </xf>
    <xf numFmtId="3" fontId="10" fillId="2" borderId="1" xfId="0" applyNumberFormat="1" applyFont="1" applyFill="1" applyBorder="1" applyAlignment="1" applyProtection="1">
      <alignment horizontal="left" vertical="center"/>
      <protection hidden="1"/>
    </xf>
    <xf numFmtId="3" fontId="10" fillId="2" borderId="1" xfId="0" applyNumberFormat="1" applyFont="1" applyFill="1" applyBorder="1" applyAlignment="1" applyProtection="1">
      <alignment horizontal="left" vertical="center" wrapText="1"/>
      <protection hidden="1"/>
    </xf>
    <xf numFmtId="3" fontId="10" fillId="2" borderId="0" xfId="0" applyNumberFormat="1" applyFont="1" applyFill="1" applyProtection="1">
      <protection hidden="1"/>
    </xf>
    <xf numFmtId="3" fontId="9" fillId="2" borderId="0" xfId="0" applyNumberFormat="1" applyFont="1" applyFill="1" applyProtection="1">
      <protection hidden="1"/>
    </xf>
    <xf numFmtId="3" fontId="8" fillId="3" borderId="0" xfId="0" applyNumberFormat="1" applyFont="1" applyFill="1" applyProtection="1">
      <protection hidden="1"/>
    </xf>
    <xf numFmtId="3" fontId="8" fillId="3" borderId="0" xfId="0" applyNumberFormat="1" applyFont="1" applyFill="1" applyAlignment="1" applyProtection="1">
      <alignment horizontal="center"/>
      <protection hidden="1"/>
    </xf>
    <xf numFmtId="3" fontId="11" fillId="3" borderId="0" xfId="0" applyNumberFormat="1" applyFont="1" applyFill="1" applyProtection="1">
      <protection hidden="1"/>
    </xf>
    <xf numFmtId="3" fontId="8" fillId="3" borderId="0" xfId="0" applyNumberFormat="1" applyFont="1" applyFill="1" applyAlignment="1" applyProtection="1">
      <alignment horizontal="center" vertical="center"/>
      <protection hidden="1"/>
    </xf>
    <xf numFmtId="3" fontId="8" fillId="3" borderId="2" xfId="0" applyNumberFormat="1" applyFont="1" applyFill="1" applyBorder="1" applyAlignment="1" applyProtection="1">
      <alignment horizontal="right" vertical="center"/>
      <protection hidden="1"/>
    </xf>
    <xf numFmtId="3" fontId="8" fillId="2" borderId="4" xfId="0" applyNumberFormat="1" applyFont="1" applyFill="1" applyBorder="1" applyAlignment="1" applyProtection="1">
      <alignment horizontal="center"/>
      <protection hidden="1"/>
    </xf>
    <xf numFmtId="3" fontId="8" fillId="2" borderId="2" xfId="0" applyNumberFormat="1" applyFont="1" applyFill="1" applyBorder="1" applyAlignment="1" applyProtection="1">
      <alignment horizontal="right" vertical="center"/>
      <protection hidden="1"/>
    </xf>
    <xf numFmtId="3" fontId="10" fillId="3" borderId="5" xfId="0" applyNumberFormat="1" applyFont="1" applyFill="1" applyBorder="1" applyProtection="1">
      <protection hidden="1"/>
    </xf>
    <xf numFmtId="3" fontId="10" fillId="3" borderId="5" xfId="0" applyNumberFormat="1" applyFont="1" applyFill="1" applyBorder="1" applyAlignment="1" applyProtection="1">
      <alignment horizontal="center"/>
      <protection hidden="1"/>
    </xf>
    <xf numFmtId="3" fontId="10" fillId="3" borderId="6" xfId="0" applyNumberFormat="1" applyFont="1" applyFill="1" applyBorder="1" applyAlignment="1" applyProtection="1">
      <alignment horizontal="center"/>
      <protection hidden="1"/>
    </xf>
    <xf numFmtId="3" fontId="8" fillId="3" borderId="6" xfId="0" applyNumberFormat="1" applyFont="1" applyFill="1" applyBorder="1" applyAlignment="1" applyProtection="1">
      <alignment horizontal="center" vertical="center"/>
      <protection hidden="1"/>
    </xf>
    <xf numFmtId="3" fontId="12" fillId="3" borderId="5" xfId="0" applyNumberFormat="1" applyFont="1" applyFill="1" applyBorder="1" applyProtection="1">
      <protection hidden="1"/>
    </xf>
    <xf numFmtId="3" fontId="4" fillId="0" borderId="0" xfId="0" applyNumberFormat="1" applyFont="1" applyAlignment="1" applyProtection="1">
      <alignment horizontal="center" vertical="center"/>
      <protection hidden="1"/>
    </xf>
    <xf numFmtId="3" fontId="8" fillId="0" borderId="1" xfId="0" applyNumberFormat="1" applyFont="1" applyBorder="1" applyAlignment="1" applyProtection="1">
      <alignment horizontal="right" vertical="center"/>
      <protection hidden="1"/>
    </xf>
    <xf numFmtId="3" fontId="8" fillId="0" borderId="0" xfId="0" applyNumberFormat="1" applyFont="1" applyAlignment="1" applyProtection="1">
      <alignment horizontal="left" vertical="center"/>
      <protection hidden="1"/>
    </xf>
    <xf numFmtId="3" fontId="10" fillId="0" borderId="0" xfId="0" applyNumberFormat="1" applyFont="1" applyAlignment="1" applyProtection="1">
      <alignment horizontal="left" vertical="center"/>
      <protection hidden="1"/>
    </xf>
    <xf numFmtId="3" fontId="8" fillId="0" borderId="0" xfId="0" applyNumberFormat="1" applyFont="1" applyAlignment="1" applyProtection="1">
      <alignment horizontal="center" vertical="center"/>
      <protection hidden="1"/>
    </xf>
    <xf numFmtId="3" fontId="13" fillId="3" borderId="0" xfId="0" applyNumberFormat="1" applyFont="1" applyFill="1" applyProtection="1">
      <protection hidden="1"/>
    </xf>
    <xf numFmtId="3" fontId="10" fillId="3" borderId="2" xfId="0" applyNumberFormat="1" applyFont="1" applyFill="1" applyBorder="1" applyAlignment="1" applyProtection="1">
      <alignment horizontal="right" vertical="center"/>
      <protection hidden="1"/>
    </xf>
    <xf numFmtId="3" fontId="8" fillId="2" borderId="1" xfId="0" applyNumberFormat="1" applyFont="1" applyFill="1" applyBorder="1" applyAlignment="1" applyProtection="1">
      <alignment horizontal="center" vertical="center"/>
      <protection hidden="1"/>
    </xf>
    <xf numFmtId="3" fontId="2" fillId="2" borderId="0" xfId="0" applyNumberFormat="1" applyFont="1" applyFill="1" applyProtection="1">
      <protection hidden="1"/>
    </xf>
    <xf numFmtId="3" fontId="6" fillId="3" borderId="0" xfId="0" applyNumberFormat="1" applyFont="1" applyFill="1" applyProtection="1">
      <protection hidden="1"/>
    </xf>
    <xf numFmtId="3" fontId="9" fillId="4" borderId="0" xfId="0" applyNumberFormat="1" applyFont="1" applyFill="1" applyAlignment="1" applyProtection="1">
      <alignment horizontal="left" vertical="center"/>
      <protection hidden="1"/>
    </xf>
    <xf numFmtId="3" fontId="4" fillId="3" borderId="0" xfId="0" applyNumberFormat="1" applyFont="1" applyFill="1" applyAlignment="1" applyProtection="1">
      <alignment horizontal="center" vertical="center"/>
      <protection hidden="1"/>
    </xf>
    <xf numFmtId="3" fontId="8" fillId="2" borderId="1" xfId="0" applyNumberFormat="1" applyFont="1" applyFill="1" applyBorder="1" applyAlignment="1" applyProtection="1">
      <alignment horizontal="left" vertical="center" wrapText="1"/>
      <protection hidden="1"/>
    </xf>
    <xf numFmtId="3" fontId="8" fillId="3" borderId="0" xfId="0" applyNumberFormat="1" applyFont="1" applyFill="1" applyAlignment="1" applyProtection="1">
      <alignment horizontal="left" vertical="center"/>
      <protection hidden="1"/>
    </xf>
    <xf numFmtId="3" fontId="8" fillId="3" borderId="0" xfId="0" applyNumberFormat="1" applyFont="1" applyFill="1" applyAlignment="1" applyProtection="1">
      <alignment vertical="center"/>
      <protection hidden="1"/>
    </xf>
    <xf numFmtId="3" fontId="10" fillId="3" borderId="8" xfId="0" applyNumberFormat="1" applyFont="1" applyFill="1" applyBorder="1" applyProtection="1">
      <protection hidden="1"/>
    </xf>
    <xf numFmtId="3" fontId="12" fillId="3" borderId="8" xfId="0" applyNumberFormat="1" applyFont="1" applyFill="1" applyBorder="1" applyProtection="1">
      <protection hidden="1"/>
    </xf>
    <xf numFmtId="3" fontId="10" fillId="3" borderId="0" xfId="0" applyNumberFormat="1" applyFont="1" applyFill="1" applyAlignment="1" applyProtection="1">
      <alignment horizontal="left" vertical="center"/>
      <protection hidden="1"/>
    </xf>
    <xf numFmtId="3" fontId="14" fillId="2" borderId="0" xfId="0" applyNumberFormat="1" applyFont="1" applyFill="1" applyProtection="1">
      <protection hidden="1"/>
    </xf>
    <xf numFmtId="3" fontId="10" fillId="3" borderId="0" xfId="0" applyNumberFormat="1" applyFont="1" applyFill="1" applyAlignment="1" applyProtection="1">
      <alignment horizontal="left"/>
      <protection hidden="1"/>
    </xf>
    <xf numFmtId="49" fontId="4" fillId="0" borderId="0" xfId="0" applyNumberFormat="1" applyFont="1"/>
    <xf numFmtId="1" fontId="4" fillId="0" borderId="0" xfId="0" applyNumberFormat="1" applyFont="1"/>
    <xf numFmtId="164" fontId="4" fillId="0" borderId="0" xfId="0" applyNumberFormat="1" applyFont="1"/>
    <xf numFmtId="3" fontId="15" fillId="4" borderId="0" xfId="0" applyNumberFormat="1" applyFont="1" applyFill="1" applyAlignment="1" applyProtection="1">
      <alignment horizontal="left" vertical="center"/>
      <protection hidden="1"/>
    </xf>
    <xf numFmtId="3" fontId="4" fillId="3" borderId="0" xfId="0" applyNumberFormat="1" applyFont="1" applyFill="1"/>
    <xf numFmtId="3" fontId="9" fillId="4" borderId="0" xfId="0" applyNumberFormat="1" applyFont="1" applyFill="1" applyAlignment="1" applyProtection="1">
      <alignment vertical="center"/>
      <protection hidden="1"/>
    </xf>
    <xf numFmtId="3" fontId="16" fillId="3" borderId="0" xfId="0" applyNumberFormat="1" applyFont="1" applyFill="1" applyProtection="1">
      <protection hidden="1"/>
    </xf>
    <xf numFmtId="3" fontId="16" fillId="3" borderId="0" xfId="0" applyNumberFormat="1" applyFont="1" applyFill="1" applyAlignment="1" applyProtection="1">
      <alignment horizontal="center"/>
      <protection hidden="1"/>
    </xf>
    <xf numFmtId="3" fontId="17" fillId="2" borderId="0" xfId="0" applyNumberFormat="1" applyFont="1" applyFill="1" applyProtection="1">
      <protection hidden="1"/>
    </xf>
    <xf numFmtId="49" fontId="4" fillId="2" borderId="0" xfId="0" applyNumberFormat="1" applyFont="1" applyFill="1"/>
    <xf numFmtId="49" fontId="18" fillId="2" borderId="0" xfId="0" applyNumberFormat="1" applyFont="1" applyFill="1"/>
    <xf numFmtId="3" fontId="4" fillId="0" borderId="0" xfId="0" applyNumberFormat="1" applyFont="1"/>
    <xf numFmtId="14" fontId="4" fillId="0" borderId="0" xfId="0" applyNumberFormat="1" applyFont="1"/>
    <xf numFmtId="49" fontId="8" fillId="2" borderId="3" xfId="0" applyNumberFormat="1" applyFont="1" applyFill="1" applyBorder="1" applyAlignment="1" applyProtection="1">
      <alignment horizontal="center"/>
      <protection hidden="1"/>
    </xf>
    <xf numFmtId="49" fontId="8" fillId="3" borderId="5" xfId="0" applyNumberFormat="1" applyFont="1" applyFill="1" applyBorder="1" applyAlignment="1" applyProtection="1">
      <alignment horizontal="center" vertical="center"/>
      <protection hidden="1"/>
    </xf>
    <xf numFmtId="49" fontId="8" fillId="3" borderId="8" xfId="0" applyNumberFormat="1" applyFont="1" applyFill="1" applyBorder="1" applyAlignment="1" applyProtection="1">
      <alignment horizontal="center" vertical="center"/>
      <protection hidden="1"/>
    </xf>
    <xf numFmtId="3" fontId="2" fillId="3" borderId="0" xfId="0" applyNumberFormat="1" applyFont="1" applyFill="1" applyAlignment="1" applyProtection="1">
      <alignment horizontal="left" vertical="top" wrapText="1"/>
      <protection hidden="1"/>
    </xf>
    <xf numFmtId="3" fontId="3" fillId="0" borderId="0" xfId="0" applyNumberFormat="1" applyFont="1" applyAlignment="1" applyProtection="1">
      <alignment horizontal="center" wrapText="1"/>
      <protection hidden="1"/>
    </xf>
    <xf numFmtId="3" fontId="6" fillId="2" borderId="0" xfId="0" applyNumberFormat="1" applyFont="1" applyFill="1" applyAlignment="1" applyProtection="1">
      <alignment horizontal="left"/>
      <protection hidden="1"/>
    </xf>
    <xf numFmtId="3" fontId="6" fillId="3" borderId="0" xfId="0" applyNumberFormat="1" applyFont="1" applyFill="1" applyProtection="1">
      <protection hidden="1"/>
    </xf>
    <xf numFmtId="3" fontId="8" fillId="2" borderId="5" xfId="0" applyNumberFormat="1" applyFont="1" applyFill="1" applyBorder="1" applyAlignment="1" applyProtection="1">
      <alignment horizontal="center" vertical="center"/>
      <protection locked="0" hidden="1"/>
    </xf>
    <xf numFmtId="3" fontId="8" fillId="2" borderId="7" xfId="0" applyNumberFormat="1" applyFont="1" applyFill="1" applyBorder="1" applyAlignment="1" applyProtection="1">
      <alignment horizontal="center" vertical="center"/>
      <protection locked="0" hidden="1"/>
    </xf>
    <xf numFmtId="3" fontId="9" fillId="4" borderId="0" xfId="0" applyNumberFormat="1" applyFont="1" applyFill="1" applyAlignment="1" applyProtection="1">
      <alignment horizontal="left" vertical="center"/>
      <protection hidden="1"/>
    </xf>
    <xf numFmtId="3" fontId="10" fillId="3" borderId="0" xfId="0" applyNumberFormat="1" applyFont="1" applyFill="1" applyAlignment="1" applyProtection="1">
      <alignment horizontal="left"/>
      <protection hidden="1"/>
    </xf>
    <xf numFmtId="3" fontId="8" fillId="3" borderId="0" xfId="0" applyNumberFormat="1" applyFont="1" applyFill="1" applyAlignment="1" applyProtection="1">
      <alignment horizontal="left" vertical="center"/>
      <protection hidden="1"/>
    </xf>
    <xf numFmtId="3" fontId="8" fillId="2" borderId="8" xfId="0" applyNumberFormat="1" applyFont="1" applyFill="1" applyBorder="1" applyAlignment="1" applyProtection="1">
      <alignment horizontal="center" vertical="center"/>
      <protection locked="0" hidden="1"/>
    </xf>
    <xf numFmtId="3" fontId="15" fillId="4" borderId="0" xfId="0" applyNumberFormat="1" applyFont="1" applyFill="1" applyAlignment="1" applyProtection="1">
      <alignment horizontal="left" vertical="center"/>
      <protection hidden="1"/>
    </xf>
    <xf numFmtId="3" fontId="6" fillId="0" borderId="0" xfId="0" applyNumberFormat="1" applyFont="1" applyProtection="1">
      <protection hidden="1"/>
    </xf>
    <xf numFmtId="3" fontId="19" fillId="4" borderId="0" xfId="0" applyNumberFormat="1" applyFont="1" applyFill="1" applyAlignment="1" applyProtection="1">
      <alignment horizontal="left" wrapText="1"/>
      <protection hidden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219075</xdr:colOff>
      <xdr:row>0</xdr:row>
      <xdr:rowOff>133350</xdr:rowOff>
    </xdr:from>
    <xdr:to>
      <xdr:col>7</xdr:col>
      <xdr:colOff>314325</xdr:colOff>
      <xdr:row>4</xdr:row>
      <xdr:rowOff>28575</xdr:rowOff>
    </xdr:to>
    <xdr:pic>
      <xdr:nvPicPr>
        <xdr:cNvPr id="2" name="Billede 1" descr="FT-logo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47925" y="133350"/>
          <a:ext cx="1924050" cy="657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-tema">
  <a:themeElements>
    <a:clrScheme name="FT farver">
      <a:dk1>
        <a:sysClr val="windowText" lastClr="000000"/>
      </a:dk1>
      <a:lt1>
        <a:sysClr val="window" lastClr="FFFFFF"/>
      </a:lt1>
      <a:dk2>
        <a:srgbClr val="5F1A15"/>
      </a:dk2>
      <a:lt2>
        <a:srgbClr val="F0E1CD"/>
      </a:lt2>
      <a:accent1>
        <a:srgbClr val="990000"/>
      </a:accent1>
      <a:accent2>
        <a:srgbClr val="FF9933"/>
      </a:accent2>
      <a:accent3>
        <a:srgbClr val="00505F"/>
      </a:accent3>
      <a:accent4>
        <a:srgbClr val="82A0AA"/>
      </a:accent4>
      <a:accent5>
        <a:srgbClr val="1E5F32"/>
      </a:accent5>
      <a:accent6>
        <a:srgbClr val="9BD2AA"/>
      </a:accent6>
      <a:hlink>
        <a:srgbClr val="990000"/>
      </a:hlink>
      <a:folHlink>
        <a:srgbClr val="FF9933"/>
      </a:folHlink>
    </a:clrScheme>
    <a:fontScheme name="Kont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1">
    <tabColor theme="4"/>
    <pageSetUpPr fitToPage="1"/>
  </sheetPr>
  <dimension ref="A1:M22"/>
  <sheetViews>
    <sheetView showGridLines="0" workbookViewId="0">
      <selection activeCell="E12" sqref="E12"/>
    </sheetView>
  </sheetViews>
  <sheetFormatPr defaultColWidth="11.42578125" defaultRowHeight="15"/>
  <cols>
    <col min="1" max="1" width="5.42578125" customWidth="1"/>
    <col min="2" max="3" width="9.140625" customWidth="1"/>
    <col min="4" max="4" width="9.7109375" customWidth="1"/>
    <col min="5" max="10" width="9.140625" customWidth="1"/>
    <col min="11" max="11" width="14.5703125" customWidth="1"/>
    <col min="12" max="12" width="4.5703125" customWidth="1"/>
  </cols>
  <sheetData>
    <row r="1" spans="1:13" ht="15" customHeight="1">
      <c r="A1" s="6"/>
      <c r="B1" s="6"/>
      <c r="C1" s="6"/>
      <c r="D1" s="6"/>
    </row>
    <row r="2" spans="1:13" ht="15" customHeight="1">
      <c r="A2" s="6"/>
      <c r="B2" s="6"/>
      <c r="C2" s="6"/>
      <c r="D2" s="6"/>
    </row>
    <row r="3" spans="1:13" ht="15" customHeight="1">
      <c r="A3" s="6"/>
      <c r="B3" s="6"/>
      <c r="C3" s="6"/>
      <c r="D3" s="6"/>
    </row>
    <row r="4" spans="1:13" ht="15" customHeight="1">
      <c r="A4" s="6"/>
      <c r="B4" s="6"/>
      <c r="C4" s="6"/>
      <c r="D4" s="6"/>
    </row>
    <row r="5" spans="1:13" ht="15" customHeight="1">
      <c r="A5" s="6"/>
      <c r="B5" s="6"/>
      <c r="C5" s="6"/>
      <c r="D5" s="6"/>
    </row>
    <row r="6" spans="1:13" ht="28.5" customHeight="1">
      <c r="A6" s="6"/>
      <c r="B6" s="71" t="s">
        <v>560</v>
      </c>
      <c r="C6" s="71"/>
      <c r="D6" s="71"/>
      <c r="E6" s="71"/>
      <c r="F6" s="71"/>
      <c r="G6" s="71"/>
      <c r="H6" s="71"/>
      <c r="I6" s="71"/>
      <c r="J6" s="71"/>
      <c r="K6" s="71"/>
      <c r="L6" s="3"/>
      <c r="M6" s="3"/>
    </row>
    <row r="7" spans="1:13" ht="15" customHeight="1">
      <c r="A7" s="6"/>
      <c r="B7" s="71"/>
      <c r="C7" s="71"/>
      <c r="D7" s="71"/>
      <c r="E7" s="71"/>
      <c r="F7" s="71"/>
      <c r="G7" s="71"/>
      <c r="H7" s="71"/>
      <c r="I7" s="71"/>
      <c r="J7" s="71"/>
      <c r="K7" s="71"/>
      <c r="L7" s="3"/>
      <c r="M7" s="3"/>
    </row>
    <row r="8" spans="1:13" ht="15" customHeight="1">
      <c r="A8" s="6"/>
      <c r="B8" s="71"/>
      <c r="C8" s="71"/>
      <c r="D8" s="71"/>
      <c r="E8" s="71"/>
      <c r="F8" s="71"/>
      <c r="G8" s="71"/>
      <c r="H8" s="71"/>
      <c r="I8" s="71"/>
      <c r="J8" s="71"/>
      <c r="K8" s="71"/>
      <c r="L8" s="3"/>
      <c r="M8" s="3"/>
    </row>
    <row r="9" spans="1:13" ht="15" customHeight="1">
      <c r="A9" s="6"/>
      <c r="B9" s="8" t="s">
        <v>349</v>
      </c>
      <c r="C9" s="72" t="s">
        <v>350</v>
      </c>
      <c r="D9" s="72"/>
      <c r="E9" s="72"/>
      <c r="F9" s="10"/>
      <c r="G9" s="10"/>
      <c r="H9" s="7"/>
      <c r="I9" s="7"/>
      <c r="J9" s="7"/>
      <c r="K9" s="7"/>
    </row>
    <row r="10" spans="1:13" ht="15" customHeight="1">
      <c r="A10" s="6"/>
      <c r="B10" s="8" t="s">
        <v>349</v>
      </c>
      <c r="C10" s="72" t="s">
        <v>351</v>
      </c>
      <c r="D10" s="72"/>
      <c r="E10" s="72"/>
      <c r="F10" s="10"/>
      <c r="G10" s="10"/>
      <c r="H10" s="7"/>
      <c r="I10" s="7"/>
      <c r="J10" s="7"/>
      <c r="K10" s="7"/>
    </row>
    <row r="11" spans="1:13" ht="15" customHeight="1">
      <c r="A11" s="6"/>
      <c r="B11" s="8" t="s">
        <v>349</v>
      </c>
      <c r="C11" s="72" t="s">
        <v>561</v>
      </c>
      <c r="D11" s="72"/>
      <c r="E11" s="72"/>
      <c r="F11" s="10"/>
      <c r="G11" s="10"/>
      <c r="H11" s="7"/>
      <c r="I11" s="7"/>
      <c r="J11" s="7"/>
      <c r="K11" s="7"/>
    </row>
    <row r="12" spans="1:13" ht="15" customHeight="1">
      <c r="A12" s="6"/>
      <c r="B12" s="8"/>
      <c r="C12" s="9"/>
      <c r="D12" s="1"/>
      <c r="E12" s="10"/>
      <c r="F12" s="10"/>
      <c r="G12" s="10"/>
      <c r="H12" s="7"/>
      <c r="I12" s="7"/>
      <c r="J12" s="7"/>
      <c r="K12" s="7"/>
    </row>
    <row r="13" spans="1:13" ht="15" customHeight="1">
      <c r="A13" s="6"/>
      <c r="B13" s="8" t="s">
        <v>349</v>
      </c>
      <c r="C13" s="72" t="s">
        <v>352</v>
      </c>
      <c r="D13" s="72"/>
      <c r="E13" s="72"/>
      <c r="F13" s="72"/>
      <c r="G13" s="10"/>
      <c r="H13" s="7"/>
      <c r="I13" s="7"/>
      <c r="J13" s="7"/>
      <c r="K13" s="7"/>
    </row>
    <row r="14" spans="1:13" ht="15" customHeight="1">
      <c r="A14" s="6"/>
      <c r="B14" s="4"/>
      <c r="C14" s="1"/>
      <c r="D14" s="1"/>
      <c r="E14" s="10"/>
      <c r="F14" s="10"/>
      <c r="G14" s="10"/>
      <c r="H14" s="7"/>
      <c r="I14" s="7"/>
      <c r="J14" s="7"/>
      <c r="K14" s="7"/>
    </row>
    <row r="15" spans="1:13" ht="15" customHeight="1">
      <c r="A15" s="6"/>
      <c r="B15" s="6"/>
      <c r="C15" s="6"/>
      <c r="D15" s="6"/>
    </row>
    <row r="16" spans="1:13" ht="15" customHeight="1">
      <c r="A16" s="6"/>
      <c r="B16" s="2" t="s">
        <v>437</v>
      </c>
      <c r="C16" s="70" t="s">
        <v>438</v>
      </c>
      <c r="D16" s="70"/>
      <c r="E16" s="70"/>
      <c r="F16" s="70"/>
      <c r="G16" s="70"/>
      <c r="H16" s="70"/>
      <c r="I16" s="70"/>
      <c r="J16" s="70"/>
      <c r="K16" s="70"/>
    </row>
    <row r="17" spans="3:11">
      <c r="C17" s="70"/>
      <c r="D17" s="70"/>
      <c r="E17" s="70"/>
      <c r="F17" s="70"/>
      <c r="G17" s="70"/>
      <c r="H17" s="70"/>
      <c r="I17" s="70"/>
      <c r="J17" s="70"/>
      <c r="K17" s="70"/>
    </row>
    <row r="18" spans="3:11">
      <c r="C18" s="70"/>
      <c r="D18" s="70"/>
      <c r="E18" s="70"/>
      <c r="F18" s="70"/>
      <c r="G18" s="70"/>
      <c r="H18" s="70"/>
      <c r="I18" s="70"/>
      <c r="J18" s="70"/>
      <c r="K18" s="70"/>
    </row>
    <row r="19" spans="3:11">
      <c r="C19" s="70"/>
      <c r="D19" s="70"/>
      <c r="E19" s="70"/>
      <c r="F19" s="70"/>
      <c r="G19" s="70"/>
      <c r="H19" s="70"/>
      <c r="I19" s="70"/>
      <c r="J19" s="70"/>
      <c r="K19" s="70"/>
    </row>
    <row r="20" spans="3:11">
      <c r="C20" s="70"/>
      <c r="D20" s="70"/>
      <c r="E20" s="70"/>
      <c r="F20" s="70"/>
      <c r="G20" s="70"/>
      <c r="H20" s="70"/>
      <c r="I20" s="70"/>
      <c r="J20" s="70"/>
      <c r="K20" s="70"/>
    </row>
    <row r="21" spans="3:11">
      <c r="C21" s="5"/>
      <c r="D21" s="5"/>
      <c r="E21" s="5"/>
      <c r="F21" s="5"/>
      <c r="G21" s="5"/>
      <c r="H21" s="5"/>
      <c r="I21" s="5"/>
      <c r="J21" s="5"/>
      <c r="K21" s="5"/>
    </row>
    <row r="22" spans="3:11">
      <c r="C22" s="5"/>
      <c r="D22" s="5"/>
      <c r="E22" s="5"/>
      <c r="F22" s="5"/>
      <c r="G22" s="5"/>
      <c r="H22" s="5"/>
      <c r="I22" s="5"/>
      <c r="J22" s="5"/>
      <c r="K22" s="5"/>
    </row>
  </sheetData>
  <sheetProtection algorithmName="SHA-512" hashValue="r6Zlc8EdHR4OPJZC5Ebp+NTz9JDmjjs+EFkjrj2TCsOhnJQg5zYf+0DAbbXrKshRmrxLWnqu1mgzsHsiqu3B/Q==" saltValue="VHwinyw/ki8oYavpg0LkuQ==" spinCount="100000" sheet="1"/>
  <mergeCells count="6">
    <mergeCell ref="C16:K20"/>
    <mergeCell ref="B6:K8"/>
    <mergeCell ref="C9:E9"/>
    <mergeCell ref="C10:E10"/>
    <mergeCell ref="C11:E11"/>
    <mergeCell ref="C13:F13"/>
  </mergeCells>
  <hyperlinks>
    <hyperlink ref="C13" location="Realkreditinstitutter!A1" display="Oversigt over realkreditinstitutter" xr:uid="{00000000-0004-0000-0000-000000000000}"/>
    <hyperlink ref="C10" location="'Regnskaber 2005-2014'!A1" display="Regnskaber 2005 - 2014" xr:uid="{00000000-0004-0000-0000-000001000000}"/>
    <hyperlink ref="C9" location="'Regnskaber 2000-2004'!B3" display="Regnskaber 2000 - 2004" xr:uid="{00000000-0004-0000-0000-000002000000}"/>
    <hyperlink ref="C9:E9" location="'Regnskaber 2000-2004'!A4" display="Regnskaber 2000 - 2004" xr:uid="{00000000-0004-0000-0000-000003000000}"/>
    <hyperlink ref="C10:E10" location="'Regnskaber 2005-2015'!A4" display="Regnskaber 2005 - 2015" xr:uid="{00000000-0004-0000-0000-000004000000}"/>
    <hyperlink ref="C11:E11" location="Indholdsfortegnelse!A4" display="Regnskaber 2016 - 2021" xr:uid="{00000000-0004-0000-0000-000005000000}"/>
    <hyperlink ref="C13:F13" location="Realkreditinstitutter!A1" display="Oversigt over realkreditinstitutter" xr:uid="{00000000-0004-0000-0000-000006000000}"/>
  </hyperlinks>
  <pageMargins left="0.70866141732283472" right="0.70866141732283472" top="0.74803149606299213" bottom="0.74803149606299213" header="0.31496062992125984" footer="0.31496062992125984"/>
  <pageSetup paperSize="9" scale="84" fitToHeight="0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2">
    <tabColor theme="2"/>
    <pageSetUpPr fitToPage="1"/>
  </sheetPr>
  <dimension ref="A1:H78"/>
  <sheetViews>
    <sheetView showGridLines="0" topLeftCell="A56" zoomScaleNormal="100" workbookViewId="0">
      <selection activeCell="E86" sqref="E86"/>
    </sheetView>
  </sheetViews>
  <sheetFormatPr defaultColWidth="11.42578125" defaultRowHeight="15"/>
  <cols>
    <col min="1" max="1" width="8.42578125" customWidth="1"/>
    <col min="2" max="2" width="57.5703125" customWidth="1"/>
    <col min="3" max="3" width="10.85546875" customWidth="1"/>
    <col min="4" max="8" width="15.7109375" customWidth="1"/>
    <col min="9" max="9" width="6.7109375" customWidth="1"/>
    <col min="10" max="10" width="0" hidden="1" customWidth="1"/>
  </cols>
  <sheetData>
    <row r="1" spans="1:8">
      <c r="A1" s="73" t="s">
        <v>155</v>
      </c>
      <c r="B1" s="73"/>
      <c r="C1" s="11"/>
      <c r="D1" s="11"/>
      <c r="E1" s="11"/>
      <c r="F1" s="11"/>
    </row>
    <row r="2" spans="1:8">
      <c r="A2" s="24"/>
      <c r="B2" s="24"/>
      <c r="C2" s="11"/>
      <c r="D2" s="11"/>
      <c r="E2" s="11"/>
      <c r="F2" s="11"/>
    </row>
    <row r="3" spans="1:8">
      <c r="A3" s="33" t="s">
        <v>156</v>
      </c>
      <c r="B3" s="29"/>
      <c r="C3" s="31"/>
      <c r="D3" s="11"/>
      <c r="E3" s="11"/>
      <c r="F3" s="11"/>
    </row>
    <row r="4" spans="1:8">
      <c r="A4" s="74" t="s">
        <v>158</v>
      </c>
      <c r="B4" s="75"/>
      <c r="C4" s="32"/>
      <c r="D4" s="11"/>
      <c r="E4" s="11"/>
      <c r="F4" s="11"/>
    </row>
    <row r="5" spans="1:8">
      <c r="A5" s="74"/>
      <c r="B5" s="74"/>
      <c r="C5" s="32"/>
      <c r="D5" s="11"/>
      <c r="E5" s="11"/>
      <c r="F5" s="11"/>
    </row>
    <row r="6" spans="1:8">
      <c r="A6" s="30" t="s">
        <v>157</v>
      </c>
      <c r="B6" s="68">
        <f>INDEX(drop_regnr_2000,MATCH(A4,drop_2000,0))</f>
        <v>20003</v>
      </c>
      <c r="C6" s="25"/>
      <c r="D6" s="11"/>
      <c r="E6" s="11"/>
      <c r="F6" s="11"/>
    </row>
    <row r="7" spans="1:8">
      <c r="A7" s="11"/>
      <c r="B7" s="22"/>
      <c r="C7" s="23"/>
      <c r="D7" s="39" t="str">
        <f>D9&amp;"12"</f>
        <v>200012</v>
      </c>
      <c r="E7" s="39" t="str">
        <f t="shared" ref="E7:H7" si="0">E9&amp;"12"</f>
        <v>200112</v>
      </c>
      <c r="F7" s="39" t="str">
        <f t="shared" si="0"/>
        <v>200212</v>
      </c>
      <c r="G7" s="39" t="str">
        <f t="shared" si="0"/>
        <v>200312</v>
      </c>
      <c r="H7" s="39" t="str">
        <f t="shared" si="0"/>
        <v>200412</v>
      </c>
    </row>
    <row r="8" spans="1:8" ht="25.5" customHeight="1">
      <c r="A8" s="76" t="s">
        <v>0</v>
      </c>
      <c r="B8" s="76"/>
      <c r="C8" s="76"/>
      <c r="D8" s="76"/>
      <c r="E8" s="76"/>
      <c r="F8" s="76"/>
      <c r="G8" s="76"/>
      <c r="H8" s="76"/>
    </row>
    <row r="9" spans="1:8" ht="18" customHeight="1">
      <c r="A9" s="14"/>
      <c r="B9" s="14"/>
      <c r="C9" s="13" t="s">
        <v>1</v>
      </c>
      <c r="D9" s="67">
        <v>2000</v>
      </c>
      <c r="E9" s="67">
        <v>2001</v>
      </c>
      <c r="F9" s="67">
        <v>2002</v>
      </c>
      <c r="G9" s="67">
        <v>2003</v>
      </c>
      <c r="H9" s="67">
        <v>2004</v>
      </c>
    </row>
    <row r="10" spans="1:8">
      <c r="A10" s="42"/>
      <c r="B10" s="42"/>
      <c r="C10" s="12"/>
      <c r="D10" s="27" t="s">
        <v>3</v>
      </c>
      <c r="E10" s="27" t="s">
        <v>3</v>
      </c>
      <c r="F10" s="27" t="s">
        <v>3</v>
      </c>
      <c r="G10" s="27" t="s">
        <v>3</v>
      </c>
      <c r="H10" s="27" t="s">
        <v>3</v>
      </c>
    </row>
    <row r="11" spans="1:8">
      <c r="A11" s="15" t="s">
        <v>4</v>
      </c>
      <c r="B11" s="16" t="s">
        <v>5</v>
      </c>
      <c r="C11" s="41" t="s">
        <v>6</v>
      </c>
      <c r="D11" s="26">
        <f t="array" ref="D11">IFERROR(INDEX(data_2000,MATCH($B$6&amp;D$7,regnr_2000&amp;regnper_2000,0),MATCH($C11,variabel_2000,0)), ".")</f>
        <v>8388049</v>
      </c>
      <c r="E11" s="26">
        <f t="array" ref="E11">IFERROR(INDEX(data_2000,MATCH($B$6&amp;E$7,regnr_2000&amp;regnper_2000,0),MATCH($C11,variabel_2000,0)), ".")</f>
        <v>8860718</v>
      </c>
      <c r="F11" s="26">
        <f t="array" ref="F11">IFERROR(INDEX(data_2000,MATCH($B$6&amp;F$7,regnr_2000&amp;regnper_2000,0),MATCH($C11,variabel_2000,0)), ".")</f>
        <v>8444802</v>
      </c>
      <c r="G11" s="26">
        <f t="array" ref="G11">IFERROR(INDEX(data_2000,MATCH($B$6&amp;G$7,regnr_2000&amp;regnper_2000,0),MATCH($C11,variabel_2000,0)), ".")</f>
        <v>8498366</v>
      </c>
      <c r="H11" s="26">
        <f t="array" ref="H11">IFERROR(INDEX(data_2000,MATCH($B$6&amp;H$7,regnr_2000&amp;regnper_2000,0),MATCH($C11,variabel_2000,0)), ".")</f>
        <v>7603514</v>
      </c>
    </row>
    <row r="12" spans="1:8">
      <c r="A12" s="15" t="s">
        <v>7</v>
      </c>
      <c r="B12" s="16" t="s">
        <v>8</v>
      </c>
      <c r="C12" s="41" t="s">
        <v>9</v>
      </c>
      <c r="D12" s="26">
        <f t="array" ref="D12">IFERROR(INDEX(data_2000,MATCH($B$6&amp;D$7,regnr_2000&amp;regnper_2000,0),MATCH($C12,variabel_2000,0)), ".")</f>
        <v>7476569</v>
      </c>
      <c r="E12" s="26">
        <f t="array" ref="E12">IFERROR(INDEX(data_2000,MATCH($B$6&amp;E$7,regnr_2000&amp;regnper_2000,0),MATCH($C12,variabel_2000,0)), ".")</f>
        <v>7881653</v>
      </c>
      <c r="F12" s="26">
        <f t="array" ref="F12">IFERROR(INDEX(data_2000,MATCH($B$6&amp;F$7,regnr_2000&amp;regnper_2000,0),MATCH($C12,variabel_2000,0)), ".")</f>
        <v>7508829</v>
      </c>
      <c r="G12" s="26">
        <f t="array" ref="G12">IFERROR(INDEX(data_2000,MATCH($B$6&amp;G$7,regnr_2000&amp;regnper_2000,0),MATCH($C12,variabel_2000,0)), ".")</f>
        <v>7542943</v>
      </c>
      <c r="H12" s="26">
        <f t="array" ref="H12">IFERROR(INDEX(data_2000,MATCH($B$6&amp;H$7,regnr_2000&amp;regnper_2000,0),MATCH($C12,variabel_2000,0)), ".")</f>
        <v>6622062</v>
      </c>
    </row>
    <row r="13" spans="1:8">
      <c r="A13" s="17" t="s">
        <v>10</v>
      </c>
      <c r="B13" s="18" t="s">
        <v>11</v>
      </c>
      <c r="C13" s="41" t="s">
        <v>12</v>
      </c>
      <c r="D13" s="40">
        <f t="array" ref="D13">IFERROR(INDEX(data_2000,MATCH($B$6&amp;D$7,regnr_2000&amp;regnper_2000,0),MATCH($C13,variabel_2000,0)), ".")</f>
        <v>911480</v>
      </c>
      <c r="E13" s="40">
        <f t="array" ref="E13">IFERROR(INDEX(data_2000,MATCH($B$6&amp;E$7,regnr_2000&amp;regnper_2000,0),MATCH($C13,variabel_2000,0)), ".")</f>
        <v>979065</v>
      </c>
      <c r="F13" s="40">
        <f t="array" ref="F13">IFERROR(INDEX(data_2000,MATCH($B$6&amp;F$7,regnr_2000&amp;regnper_2000,0),MATCH($C13,variabel_2000,0)), ".")</f>
        <v>935973</v>
      </c>
      <c r="G13" s="40">
        <f t="array" ref="G13">IFERROR(INDEX(data_2000,MATCH($B$6&amp;G$7,regnr_2000&amp;regnper_2000,0),MATCH($C13,variabel_2000,0)), ".")</f>
        <v>955423</v>
      </c>
      <c r="H13" s="40">
        <f t="array" ref="H13">IFERROR(INDEX(data_2000,MATCH($B$6&amp;H$7,regnr_2000&amp;regnper_2000,0),MATCH($C13,variabel_2000,0)), ".")</f>
        <v>981452</v>
      </c>
    </row>
    <row r="14" spans="1:8">
      <c r="A14" s="15" t="s">
        <v>13</v>
      </c>
      <c r="B14" s="16" t="s">
        <v>14</v>
      </c>
      <c r="C14" s="41" t="s">
        <v>15</v>
      </c>
      <c r="D14" s="26">
        <f t="array" ref="D14">IFERROR(INDEX(data_2000,MATCH($B$6&amp;D$7,regnr_2000&amp;regnper_2000,0),MATCH($C14,variabel_2000,0)), ".")</f>
        <v>13688</v>
      </c>
      <c r="E14" s="26">
        <f t="array" ref="E14">IFERROR(INDEX(data_2000,MATCH($B$6&amp;E$7,regnr_2000&amp;regnper_2000,0),MATCH($C14,variabel_2000,0)), ".")</f>
        <v>16513</v>
      </c>
      <c r="F14" s="26">
        <f t="array" ref="F14">IFERROR(INDEX(data_2000,MATCH($B$6&amp;F$7,regnr_2000&amp;regnper_2000,0),MATCH($C14,variabel_2000,0)), ".")</f>
        <v>13645</v>
      </c>
      <c r="G14" s="26">
        <f t="array" ref="G14">IFERROR(INDEX(data_2000,MATCH($B$6&amp;G$7,regnr_2000&amp;regnper_2000,0),MATCH($C14,variabel_2000,0)), ".")</f>
        <v>16203</v>
      </c>
      <c r="H14" s="26">
        <f t="array" ref="H14">IFERROR(INDEX(data_2000,MATCH($B$6&amp;H$7,regnr_2000&amp;regnper_2000,0),MATCH($C14,variabel_2000,0)), ".")</f>
        <v>24399</v>
      </c>
    </row>
    <row r="15" spans="1:8">
      <c r="A15" s="15" t="s">
        <v>16</v>
      </c>
      <c r="B15" s="16" t="s">
        <v>17</v>
      </c>
      <c r="C15" s="41" t="s">
        <v>18</v>
      </c>
      <c r="D15" s="26">
        <f t="array" ref="D15">IFERROR(INDEX(data_2000,MATCH($B$6&amp;D$7,regnr_2000&amp;regnper_2000,0),MATCH($C15,variabel_2000,0)), ".")</f>
        <v>106341</v>
      </c>
      <c r="E15" s="26">
        <f t="array" ref="E15">IFERROR(INDEX(data_2000,MATCH($B$6&amp;E$7,regnr_2000&amp;regnper_2000,0),MATCH($C15,variabel_2000,0)), ".")</f>
        <v>178270</v>
      </c>
      <c r="F15" s="26">
        <f t="array" ref="F15">IFERROR(INDEX(data_2000,MATCH($B$6&amp;F$7,regnr_2000&amp;regnper_2000,0),MATCH($C15,variabel_2000,0)), ".")</f>
        <v>176716</v>
      </c>
      <c r="G15" s="26">
        <f t="array" ref="G15">IFERROR(INDEX(data_2000,MATCH($B$6&amp;G$7,regnr_2000&amp;regnper_2000,0),MATCH($C15,variabel_2000,0)), ".")</f>
        <v>243634</v>
      </c>
      <c r="H15" s="26">
        <f t="array" ref="H15">IFERROR(INDEX(data_2000,MATCH($B$6&amp;H$7,regnr_2000&amp;regnper_2000,0),MATCH($C15,variabel_2000,0)), ".")</f>
        <v>200538</v>
      </c>
    </row>
    <row r="16" spans="1:8">
      <c r="A16" s="15" t="s">
        <v>19</v>
      </c>
      <c r="B16" s="16" t="s">
        <v>20</v>
      </c>
      <c r="C16" s="41" t="s">
        <v>21</v>
      </c>
      <c r="D16" s="26">
        <f t="array" ref="D16">IFERROR(INDEX(data_2000,MATCH($B$6&amp;D$7,regnr_2000&amp;regnper_2000,0),MATCH($C16,variabel_2000,0)), ".")</f>
        <v>41299</v>
      </c>
      <c r="E16" s="26">
        <f t="array" ref="E16">IFERROR(INDEX(data_2000,MATCH($B$6&amp;E$7,regnr_2000&amp;regnper_2000,0),MATCH($C16,variabel_2000,0)), ".")</f>
        <v>60002</v>
      </c>
      <c r="F16" s="26">
        <f t="array" ref="F16">IFERROR(INDEX(data_2000,MATCH($B$6&amp;F$7,regnr_2000&amp;regnper_2000,0),MATCH($C16,variabel_2000,0)), ".")</f>
        <v>68112</v>
      </c>
      <c r="G16" s="26">
        <f t="array" ref="G16">IFERROR(INDEX(data_2000,MATCH($B$6&amp;G$7,regnr_2000&amp;regnper_2000,0),MATCH($C16,variabel_2000,0)), ".")</f>
        <v>120358</v>
      </c>
      <c r="H16" s="26">
        <f t="array" ref="H16">IFERROR(INDEX(data_2000,MATCH($B$6&amp;H$7,regnr_2000&amp;regnper_2000,0),MATCH($C16,variabel_2000,0)), ".")</f>
        <v>101513</v>
      </c>
    </row>
    <row r="17" spans="1:8">
      <c r="A17" s="17" t="s">
        <v>22</v>
      </c>
      <c r="B17" s="18" t="s">
        <v>23</v>
      </c>
      <c r="C17" s="41" t="s">
        <v>24</v>
      </c>
      <c r="D17" s="40">
        <f t="array" ref="D17">IFERROR(INDEX(data_2000,MATCH($B$6&amp;D$7,regnr_2000&amp;regnper_2000,0),MATCH($C17,variabel_2000,0)), ".")</f>
        <v>990210</v>
      </c>
      <c r="E17" s="40">
        <f t="array" ref="E17">IFERROR(INDEX(data_2000,MATCH($B$6&amp;E$7,regnr_2000&amp;regnper_2000,0),MATCH($C17,variabel_2000,0)), ".")</f>
        <v>1113846</v>
      </c>
      <c r="F17" s="40">
        <f t="array" ref="F17">IFERROR(INDEX(data_2000,MATCH($B$6&amp;F$7,regnr_2000&amp;regnper_2000,0),MATCH($C17,variabel_2000,0)), ".")</f>
        <v>1058222</v>
      </c>
      <c r="G17" s="40">
        <f t="array" ref="G17">IFERROR(INDEX(data_2000,MATCH($B$6&amp;G$7,regnr_2000&amp;regnper_2000,0),MATCH($C17,variabel_2000,0)), ".")</f>
        <v>1094902</v>
      </c>
      <c r="H17" s="40">
        <f t="array" ref="H17">IFERROR(INDEX(data_2000,MATCH($B$6&amp;H$7,regnr_2000&amp;regnper_2000,0),MATCH($C17,variabel_2000,0)), ".")</f>
        <v>1104876</v>
      </c>
    </row>
    <row r="18" spans="1:8">
      <c r="A18" s="15" t="s">
        <v>25</v>
      </c>
      <c r="B18" s="16" t="s">
        <v>26</v>
      </c>
      <c r="C18" s="41" t="s">
        <v>27</v>
      </c>
      <c r="D18" s="26">
        <f t="array" ref="D18">IFERROR(INDEX(data_2000,MATCH($B$6&amp;D$7,regnr_2000&amp;regnper_2000,0),MATCH($C18,variabel_2000,0)), ".")</f>
        <v>298415</v>
      </c>
      <c r="E18" s="26">
        <f t="array" ref="E18">IFERROR(INDEX(data_2000,MATCH($B$6&amp;E$7,regnr_2000&amp;regnper_2000,0),MATCH($C18,variabel_2000,0)), ".")</f>
        <v>-201432</v>
      </c>
      <c r="F18" s="26">
        <f t="array" ref="F18">IFERROR(INDEX(data_2000,MATCH($B$6&amp;F$7,regnr_2000&amp;regnper_2000,0),MATCH($C18,variabel_2000,0)), ".")</f>
        <v>-213412</v>
      </c>
      <c r="G18" s="26">
        <f t="array" ref="G18">IFERROR(INDEX(data_2000,MATCH($B$6&amp;G$7,regnr_2000&amp;regnper_2000,0),MATCH($C18,variabel_2000,0)), ".")</f>
        <v>285759</v>
      </c>
      <c r="H18" s="26">
        <f t="array" ref="H18">IFERROR(INDEX(data_2000,MATCH($B$6&amp;H$7,regnr_2000&amp;regnper_2000,0),MATCH($C18,variabel_2000,0)), ".")</f>
        <v>-113622</v>
      </c>
    </row>
    <row r="19" spans="1:8">
      <c r="A19" s="15" t="s">
        <v>28</v>
      </c>
      <c r="B19" s="16" t="s">
        <v>29</v>
      </c>
      <c r="C19" s="41" t="s">
        <v>30</v>
      </c>
      <c r="D19" s="26">
        <f t="array" ref="D19">IFERROR(INDEX(data_2000,MATCH($B$6&amp;D$7,regnr_2000&amp;regnper_2000,0),MATCH($C19,variabel_2000,0)), ".")</f>
        <v>24327</v>
      </c>
      <c r="E19" s="26">
        <f t="array" ref="E19">IFERROR(INDEX(data_2000,MATCH($B$6&amp;E$7,regnr_2000&amp;regnper_2000,0),MATCH($C19,variabel_2000,0)), ".")</f>
        <v>29593</v>
      </c>
      <c r="F19" s="26">
        <f t="array" ref="F19">IFERROR(INDEX(data_2000,MATCH($B$6&amp;F$7,regnr_2000&amp;regnper_2000,0),MATCH($C19,variabel_2000,0)), ".")</f>
        <v>25417</v>
      </c>
      <c r="G19" s="26">
        <f t="array" ref="G19">IFERROR(INDEX(data_2000,MATCH($B$6&amp;G$7,regnr_2000&amp;regnper_2000,0),MATCH($C19,variabel_2000,0)), ".")</f>
        <v>25707</v>
      </c>
      <c r="H19" s="26">
        <f t="array" ref="H19">IFERROR(INDEX(data_2000,MATCH($B$6&amp;H$7,regnr_2000&amp;regnper_2000,0),MATCH($C19,variabel_2000,0)), ".")</f>
        <v>26718</v>
      </c>
    </row>
    <row r="20" spans="1:8">
      <c r="A20" s="15" t="s">
        <v>31</v>
      </c>
      <c r="B20" s="16" t="s">
        <v>32</v>
      </c>
      <c r="C20" s="41" t="s">
        <v>33</v>
      </c>
      <c r="D20" s="26">
        <f t="array" ref="D20">IFERROR(INDEX(data_2000,MATCH($B$6&amp;D$7,regnr_2000&amp;regnper_2000,0),MATCH($C20,variabel_2000,0)), ".")</f>
        <v>606401</v>
      </c>
      <c r="E20" s="26">
        <f t="array" ref="E20">IFERROR(INDEX(data_2000,MATCH($B$6&amp;E$7,regnr_2000&amp;regnper_2000,0),MATCH($C20,variabel_2000,0)), ".")</f>
        <v>579998</v>
      </c>
      <c r="F20" s="26">
        <f t="array" ref="F20">IFERROR(INDEX(data_2000,MATCH($B$6&amp;F$7,regnr_2000&amp;regnper_2000,0),MATCH($C20,variabel_2000,0)), ".")</f>
        <v>580518</v>
      </c>
      <c r="G20" s="26">
        <f t="array" ref="G20">IFERROR(INDEX(data_2000,MATCH($B$6&amp;G$7,regnr_2000&amp;regnper_2000,0),MATCH($C20,variabel_2000,0)), ".")</f>
        <v>606364</v>
      </c>
      <c r="H20" s="26">
        <f t="array" ref="H20">IFERROR(INDEX(data_2000,MATCH($B$6&amp;H$7,regnr_2000&amp;regnper_2000,0),MATCH($C20,variabel_2000,0)), ".")</f>
        <v>671343</v>
      </c>
    </row>
    <row r="21" spans="1:8">
      <c r="A21" s="15" t="s">
        <v>34</v>
      </c>
      <c r="B21" s="16" t="s">
        <v>35</v>
      </c>
      <c r="C21" s="41" t="s">
        <v>36</v>
      </c>
      <c r="D21" s="26">
        <f t="array" ref="D21">IFERROR(INDEX(data_2000,MATCH($B$6&amp;D$7,regnr_2000&amp;regnper_2000,0),MATCH($C21,variabel_2000,0)), ".")</f>
        <v>50879</v>
      </c>
      <c r="E21" s="26">
        <f t="array" ref="E21">IFERROR(INDEX(data_2000,MATCH($B$6&amp;E$7,regnr_2000&amp;regnper_2000,0),MATCH($C21,variabel_2000,0)), ".")</f>
        <v>62534</v>
      </c>
      <c r="F21" s="26">
        <f t="array" ref="F21">IFERROR(INDEX(data_2000,MATCH($B$6&amp;F$7,regnr_2000&amp;regnper_2000,0),MATCH($C21,variabel_2000,0)), ".")</f>
        <v>53708</v>
      </c>
      <c r="G21" s="26">
        <f t="array" ref="G21">IFERROR(INDEX(data_2000,MATCH($B$6&amp;G$7,regnr_2000&amp;regnper_2000,0),MATCH($C21,variabel_2000,0)), ".")</f>
        <v>83817</v>
      </c>
      <c r="H21" s="26">
        <f t="array" ref="H21">IFERROR(INDEX(data_2000,MATCH($B$6&amp;H$7,regnr_2000&amp;regnper_2000,0),MATCH($C21,variabel_2000,0)), ".")</f>
        <v>21443</v>
      </c>
    </row>
    <row r="22" spans="1:8">
      <c r="A22" s="15" t="s">
        <v>37</v>
      </c>
      <c r="B22" s="16" t="s">
        <v>38</v>
      </c>
      <c r="C22" s="41" t="s">
        <v>39</v>
      </c>
      <c r="D22" s="26">
        <f t="array" ref="D22">IFERROR(INDEX(data_2000,MATCH($B$6&amp;D$7,regnr_2000&amp;regnper_2000,0),MATCH($C22,variabel_2000,0)), ".")</f>
        <v>57</v>
      </c>
      <c r="E22" s="26">
        <f t="array" ref="E22">IFERROR(INDEX(data_2000,MATCH($B$6&amp;E$7,regnr_2000&amp;regnper_2000,0),MATCH($C22,variabel_2000,0)), ".")</f>
        <v>115</v>
      </c>
      <c r="F22" s="26">
        <f t="array" ref="F22">IFERROR(INDEX(data_2000,MATCH($B$6&amp;F$7,regnr_2000&amp;regnper_2000,0),MATCH($C22,variabel_2000,0)), ".")</f>
        <v>0</v>
      </c>
      <c r="G22" s="26">
        <f t="array" ref="G22">IFERROR(INDEX(data_2000,MATCH($B$6&amp;G$7,regnr_2000&amp;regnper_2000,0),MATCH($C22,variabel_2000,0)), ".")</f>
        <v>0</v>
      </c>
      <c r="H22" s="26">
        <f t="array" ref="H22">IFERROR(INDEX(data_2000,MATCH($B$6&amp;H$7,regnr_2000&amp;regnper_2000,0),MATCH($C22,variabel_2000,0)), ".")</f>
        <v>31</v>
      </c>
    </row>
    <row r="23" spans="1:8">
      <c r="A23" s="15" t="s">
        <v>40</v>
      </c>
      <c r="B23" s="16" t="s">
        <v>41</v>
      </c>
      <c r="C23" s="41" t="s">
        <v>42</v>
      </c>
      <c r="D23" s="26">
        <f t="array" ref="D23">IFERROR(INDEX(data_2000,MATCH($B$6&amp;D$7,regnr_2000&amp;regnper_2000,0),MATCH($C23,variabel_2000,0)), ".")</f>
        <v>-174225</v>
      </c>
      <c r="E23" s="26">
        <f t="array" ref="E23">IFERROR(INDEX(data_2000,MATCH($B$6&amp;E$7,regnr_2000&amp;regnper_2000,0),MATCH($C23,variabel_2000,0)), ".")</f>
        <v>8557</v>
      </c>
      <c r="F23" s="26">
        <f t="array" ref="F23">IFERROR(INDEX(data_2000,MATCH($B$6&amp;F$7,regnr_2000&amp;regnper_2000,0),MATCH($C23,variabel_2000,0)), ".")</f>
        <v>4313</v>
      </c>
      <c r="G23" s="26">
        <f t="array" ref="G23">IFERROR(INDEX(data_2000,MATCH($B$6&amp;G$7,regnr_2000&amp;regnper_2000,0),MATCH($C23,variabel_2000,0)), ".")</f>
        <v>14322</v>
      </c>
      <c r="H23" s="26">
        <f t="array" ref="H23">IFERROR(INDEX(data_2000,MATCH($B$6&amp;H$7,regnr_2000&amp;regnper_2000,0),MATCH($C23,variabel_2000,0)), ".")</f>
        <v>-126466</v>
      </c>
    </row>
    <row r="24" spans="1:8">
      <c r="A24" s="15" t="s">
        <v>43</v>
      </c>
      <c r="B24" s="16" t="s">
        <v>44</v>
      </c>
      <c r="C24" s="41" t="s">
        <v>45</v>
      </c>
      <c r="D24" s="26">
        <f t="array" ref="D24">IFERROR(INDEX(data_2000,MATCH($B$6&amp;D$7,regnr_2000&amp;regnper_2000,0),MATCH($C24,variabel_2000,0)), ".")</f>
        <v>19989</v>
      </c>
      <c r="E24" s="26">
        <f t="array" ref="E24">IFERROR(INDEX(data_2000,MATCH($B$6&amp;E$7,regnr_2000&amp;regnper_2000,0),MATCH($C24,variabel_2000,0)), ".")</f>
        <v>12734</v>
      </c>
      <c r="F24" s="26">
        <f t="array" ref="F24">IFERROR(INDEX(data_2000,MATCH($B$6&amp;F$7,regnr_2000&amp;regnper_2000,0),MATCH($C24,variabel_2000,0)), ".")</f>
        <v>16798</v>
      </c>
      <c r="G24" s="26">
        <f t="array" ref="G24">IFERROR(INDEX(data_2000,MATCH($B$6&amp;G$7,regnr_2000&amp;regnper_2000,0),MATCH($C24,variabel_2000,0)), ".")</f>
        <v>55650</v>
      </c>
      <c r="H24" s="26">
        <f t="array" ref="H24">IFERROR(INDEX(data_2000,MATCH($B$6&amp;H$7,regnr_2000&amp;regnper_2000,0),MATCH($C24,variabel_2000,0)), ".")</f>
        <v>17250</v>
      </c>
    </row>
    <row r="25" spans="1:8">
      <c r="A25" s="17" t="s">
        <v>46</v>
      </c>
      <c r="B25" s="19" t="s">
        <v>47</v>
      </c>
      <c r="C25" s="41" t="s">
        <v>48</v>
      </c>
      <c r="D25" s="40">
        <f t="array" ref="D25">IFERROR(INDEX(data_2000,MATCH($B$6&amp;D$7,regnr_2000&amp;regnper_2000,0),MATCH($C25,variabel_2000,0)), ".")</f>
        <v>849829</v>
      </c>
      <c r="E25" s="40">
        <f t="array" ref="E25">IFERROR(INDEX(data_2000,MATCH($B$6&amp;E$7,regnr_2000&amp;regnper_2000,0),MATCH($C25,variabel_2000,0)), ".")</f>
        <v>303537</v>
      </c>
      <c r="F25" s="40">
        <f t="array" ref="F25">IFERROR(INDEX(data_2000,MATCH($B$6&amp;F$7,regnr_2000&amp;regnper_2000,0),MATCH($C25,variabel_2000,0)), ".")</f>
        <v>248486</v>
      </c>
      <c r="G25" s="40">
        <f t="array" ref="G25">IFERROR(INDEX(data_2000,MATCH($B$6&amp;G$7,regnr_2000&amp;regnper_2000,0),MATCH($C25,variabel_2000,0)), ".")</f>
        <v>757515</v>
      </c>
      <c r="H25" s="40">
        <f t="array" ref="H25">IFERROR(INDEX(data_2000,MATCH($B$6&amp;H$7,regnr_2000&amp;regnper_2000,0),MATCH($C25,variabel_2000,0)), ".")</f>
        <v>468871</v>
      </c>
    </row>
    <row r="26" spans="1:8">
      <c r="A26" s="15" t="s">
        <v>49</v>
      </c>
      <c r="B26" s="16" t="s">
        <v>50</v>
      </c>
      <c r="C26" s="41" t="s">
        <v>51</v>
      </c>
      <c r="D26" s="26">
        <f t="array" ref="D26">IFERROR(INDEX(data_2000,MATCH($B$6&amp;D$7,regnr_2000&amp;regnper_2000,0),MATCH($C26,variabel_2000,0)), ".")</f>
        <v>0</v>
      </c>
      <c r="E26" s="26">
        <f t="array" ref="E26">IFERROR(INDEX(data_2000,MATCH($B$6&amp;E$7,regnr_2000&amp;regnper_2000,0),MATCH($C26,variabel_2000,0)), ".")</f>
        <v>0</v>
      </c>
      <c r="F26" s="26">
        <f t="array" ref="F26">IFERROR(INDEX(data_2000,MATCH($B$6&amp;F$7,regnr_2000&amp;regnper_2000,0),MATCH($C26,variabel_2000,0)), ".")</f>
        <v>0</v>
      </c>
      <c r="G26" s="26">
        <f t="array" ref="G26">IFERROR(INDEX(data_2000,MATCH($B$6&amp;G$7,regnr_2000&amp;regnper_2000,0),MATCH($C26,variabel_2000,0)), ".")</f>
        <v>0</v>
      </c>
      <c r="H26" s="26">
        <f t="array" ref="H26">IFERROR(INDEX(data_2000,MATCH($B$6&amp;H$7,regnr_2000&amp;regnper_2000,0),MATCH($C26,variabel_2000,0)), ".")</f>
        <v>0</v>
      </c>
    </row>
    <row r="27" spans="1:8">
      <c r="A27" s="15" t="s">
        <v>52</v>
      </c>
      <c r="B27" s="16" t="s">
        <v>53</v>
      </c>
      <c r="C27" s="41" t="s">
        <v>54</v>
      </c>
      <c r="D27" s="26">
        <f t="array" ref="D27">IFERROR(INDEX(data_2000,MATCH($B$6&amp;D$7,regnr_2000&amp;regnper_2000,0),MATCH($C27,variabel_2000,0)), ".")</f>
        <v>0</v>
      </c>
      <c r="E27" s="26">
        <f t="array" ref="E27">IFERROR(INDEX(data_2000,MATCH($B$6&amp;E$7,regnr_2000&amp;regnper_2000,0),MATCH($C27,variabel_2000,0)), ".")</f>
        <v>0</v>
      </c>
      <c r="F27" s="26">
        <f t="array" ref="F27">IFERROR(INDEX(data_2000,MATCH($B$6&amp;F$7,regnr_2000&amp;regnper_2000,0),MATCH($C27,variabel_2000,0)), ".")</f>
        <v>0</v>
      </c>
      <c r="G27" s="26">
        <f t="array" ref="G27">IFERROR(INDEX(data_2000,MATCH($B$6&amp;G$7,regnr_2000&amp;regnper_2000,0),MATCH($C27,variabel_2000,0)), ".")</f>
        <v>0</v>
      </c>
      <c r="H27" s="26">
        <f t="array" ref="H27">IFERROR(INDEX(data_2000,MATCH($B$6&amp;H$7,regnr_2000&amp;regnper_2000,0),MATCH($C27,variabel_2000,0)), ".")</f>
        <v>0</v>
      </c>
    </row>
    <row r="28" spans="1:8">
      <c r="A28" s="17" t="s">
        <v>55</v>
      </c>
      <c r="B28" s="18" t="s">
        <v>56</v>
      </c>
      <c r="C28" s="41" t="s">
        <v>57</v>
      </c>
      <c r="D28" s="40">
        <f t="array" ref="D28">IFERROR(INDEX(data_2000,MATCH($B$6&amp;D$7,regnr_2000&amp;regnper_2000,0),MATCH($C28,variabel_2000,0)), ".")</f>
        <v>849829</v>
      </c>
      <c r="E28" s="40">
        <f t="array" ref="E28">IFERROR(INDEX(data_2000,MATCH($B$6&amp;E$7,regnr_2000&amp;regnper_2000,0),MATCH($C28,variabel_2000,0)), ".")</f>
        <v>303537</v>
      </c>
      <c r="F28" s="40">
        <f t="array" ref="F28">IFERROR(INDEX(data_2000,MATCH($B$6&amp;F$7,regnr_2000&amp;regnper_2000,0),MATCH($C28,variabel_2000,0)), ".")</f>
        <v>248486</v>
      </c>
      <c r="G28" s="40">
        <f t="array" ref="G28">IFERROR(INDEX(data_2000,MATCH($B$6&amp;G$7,regnr_2000&amp;regnper_2000,0),MATCH($C28,variabel_2000,0)), ".")</f>
        <v>757515</v>
      </c>
      <c r="H28" s="40">
        <f t="array" ref="H28">IFERROR(INDEX(data_2000,MATCH($B$6&amp;H$7,regnr_2000&amp;regnper_2000,0),MATCH($C28,variabel_2000,0)), ".")</f>
        <v>468871</v>
      </c>
    </row>
    <row r="29" spans="1:8">
      <c r="A29" s="15" t="s">
        <v>58</v>
      </c>
      <c r="B29" s="16" t="s">
        <v>59</v>
      </c>
      <c r="C29" s="41" t="s">
        <v>60</v>
      </c>
      <c r="D29" s="26">
        <f t="array" ref="D29">IFERROR(INDEX(data_2000,MATCH($B$6&amp;D$7,regnr_2000&amp;regnper_2000,0),MATCH($C29,variabel_2000,0)), ".")</f>
        <v>256099</v>
      </c>
      <c r="E29" s="26">
        <f t="array" ref="E29">IFERROR(INDEX(data_2000,MATCH($B$6&amp;E$7,regnr_2000&amp;regnper_2000,0),MATCH($C29,variabel_2000,0)), ".")</f>
        <v>54970</v>
      </c>
      <c r="F29" s="26">
        <f t="array" ref="F29">IFERROR(INDEX(data_2000,MATCH($B$6&amp;F$7,regnr_2000&amp;regnper_2000,0),MATCH($C29,variabel_2000,0)), ".")</f>
        <v>139722</v>
      </c>
      <c r="G29" s="26">
        <f t="array" ref="G29">IFERROR(INDEX(data_2000,MATCH($B$6&amp;G$7,regnr_2000&amp;regnper_2000,0),MATCH($C29,variabel_2000,0)), ".")</f>
        <v>175203</v>
      </c>
      <c r="H29" s="26">
        <f t="array" ref="H29">IFERROR(INDEX(data_2000,MATCH($B$6&amp;H$7,regnr_2000&amp;regnper_2000,0),MATCH($C29,variabel_2000,0)), ".")</f>
        <v>104797</v>
      </c>
    </row>
    <row r="30" spans="1:8">
      <c r="A30" s="17" t="s">
        <v>61</v>
      </c>
      <c r="B30" s="18" t="s">
        <v>62</v>
      </c>
      <c r="C30" s="41" t="s">
        <v>63</v>
      </c>
      <c r="D30" s="40">
        <f t="array" ref="D30">IFERROR(INDEX(data_2000,MATCH($B$6&amp;D$7,regnr_2000&amp;regnper_2000,0),MATCH($C30,variabel_2000,0)), ".")</f>
        <v>593730</v>
      </c>
      <c r="E30" s="40">
        <f t="array" ref="E30">IFERROR(INDEX(data_2000,MATCH($B$6&amp;E$7,regnr_2000&amp;regnper_2000,0),MATCH($C30,variabel_2000,0)), ".")</f>
        <v>248567</v>
      </c>
      <c r="F30" s="40">
        <f t="array" ref="F30">IFERROR(INDEX(data_2000,MATCH($B$6&amp;F$7,regnr_2000&amp;regnper_2000,0),MATCH($C30,variabel_2000,0)), ".")</f>
        <v>108764</v>
      </c>
      <c r="G30" s="40">
        <f t="array" ref="G30">IFERROR(INDEX(data_2000,MATCH($B$6&amp;G$7,regnr_2000&amp;regnper_2000,0),MATCH($C30,variabel_2000,0)), ".")</f>
        <v>582312</v>
      </c>
      <c r="H30" s="40">
        <f t="array" ref="H30">IFERROR(INDEX(data_2000,MATCH($B$6&amp;H$7,regnr_2000&amp;regnper_2000,0),MATCH($C30,variabel_2000,0)), ".")</f>
        <v>364074</v>
      </c>
    </row>
    <row r="31" spans="1:8">
      <c r="A31" s="6"/>
      <c r="B31" s="6"/>
      <c r="C31" s="34"/>
      <c r="D31" s="35"/>
      <c r="E31" s="35"/>
      <c r="F31" s="35"/>
      <c r="G31" s="35"/>
      <c r="H31" s="35"/>
    </row>
    <row r="32" spans="1:8" ht="25.5" customHeight="1">
      <c r="A32" s="76" t="s">
        <v>64</v>
      </c>
      <c r="B32" s="76"/>
      <c r="C32" s="76"/>
      <c r="D32" s="76"/>
      <c r="E32" s="76"/>
      <c r="F32" s="76"/>
      <c r="G32" s="76"/>
      <c r="H32" s="76"/>
    </row>
    <row r="33" spans="1:8" ht="15.75" customHeight="1">
      <c r="A33" s="21"/>
      <c r="B33" s="1"/>
      <c r="C33" s="13" t="s">
        <v>1</v>
      </c>
      <c r="D33" s="67">
        <v>2000</v>
      </c>
      <c r="E33" s="67">
        <v>2001</v>
      </c>
      <c r="F33" s="67">
        <v>2002</v>
      </c>
      <c r="G33" s="67">
        <v>2003</v>
      </c>
      <c r="H33" s="67">
        <v>2004</v>
      </c>
    </row>
    <row r="34" spans="1:8">
      <c r="A34" s="42"/>
      <c r="B34" s="20" t="s">
        <v>66</v>
      </c>
      <c r="C34" s="12"/>
      <c r="D34" s="27" t="s">
        <v>3</v>
      </c>
      <c r="E34" s="27" t="s">
        <v>3</v>
      </c>
      <c r="F34" s="27" t="s">
        <v>3</v>
      </c>
      <c r="G34" s="27" t="s">
        <v>3</v>
      </c>
      <c r="H34" s="27" t="s">
        <v>3</v>
      </c>
    </row>
    <row r="35" spans="1:8">
      <c r="A35" s="16" t="s">
        <v>4</v>
      </c>
      <c r="B35" s="16" t="s">
        <v>67</v>
      </c>
      <c r="C35" s="41" t="s">
        <v>68</v>
      </c>
      <c r="D35" s="26">
        <f t="array" ref="D35">IFERROR(INDEX(data_2000,MATCH($B$6&amp;D$7,regnr_2000&amp;regnper_2000,0),MATCH($C35,variabel_2000,0)), ".")</f>
        <v>480147</v>
      </c>
      <c r="E35" s="26">
        <f t="array" ref="E35">IFERROR(INDEX(data_2000,MATCH($B$6&amp;E$7,regnr_2000&amp;regnper_2000,0),MATCH($C35,variabel_2000,0)), ".")</f>
        <v>568</v>
      </c>
      <c r="F35" s="26">
        <f t="array" ref="F35">IFERROR(INDEX(data_2000,MATCH($B$6&amp;F$7,regnr_2000&amp;regnper_2000,0),MATCH($C35,variabel_2000,0)), ".")</f>
        <v>87152</v>
      </c>
      <c r="G35" s="26">
        <f t="array" ref="G35">IFERROR(INDEX(data_2000,MATCH($B$6&amp;G$7,regnr_2000&amp;regnper_2000,0),MATCH($C35,variabel_2000,0)), ".")</f>
        <v>5899</v>
      </c>
      <c r="H35" s="26">
        <f t="array" ref="H35">IFERROR(INDEX(data_2000,MATCH($B$6&amp;H$7,regnr_2000&amp;regnper_2000,0),MATCH($C35,variabel_2000,0)), ".")</f>
        <v>4181</v>
      </c>
    </row>
    <row r="36" spans="1:8">
      <c r="A36" s="16" t="s">
        <v>7</v>
      </c>
      <c r="B36" s="16" t="s">
        <v>69</v>
      </c>
      <c r="C36" s="41" t="s">
        <v>70</v>
      </c>
      <c r="D36" s="26">
        <f t="array" ref="D36">IFERROR(INDEX(data_2000,MATCH($B$6&amp;D$7,regnr_2000&amp;regnper_2000,0),MATCH($C36,variabel_2000,0)), ".")</f>
        <v>0</v>
      </c>
      <c r="E36" s="26">
        <f t="array" ref="E36">IFERROR(INDEX(data_2000,MATCH($B$6&amp;E$7,regnr_2000&amp;regnper_2000,0),MATCH($C36,variabel_2000,0)), ".")</f>
        <v>0</v>
      </c>
      <c r="F36" s="26">
        <f t="array" ref="F36">IFERROR(INDEX(data_2000,MATCH($B$6&amp;F$7,regnr_2000&amp;regnper_2000,0),MATCH($C36,variabel_2000,0)), ".")</f>
        <v>0</v>
      </c>
      <c r="G36" s="26">
        <f t="array" ref="G36">IFERROR(INDEX(data_2000,MATCH($B$6&amp;G$7,regnr_2000&amp;regnper_2000,0),MATCH($C36,variabel_2000,0)), ".")</f>
        <v>0</v>
      </c>
      <c r="H36" s="26">
        <f t="array" ref="H36">IFERROR(INDEX(data_2000,MATCH($B$6&amp;H$7,regnr_2000&amp;regnper_2000,0),MATCH($C36,variabel_2000,0)), ".")</f>
        <v>0</v>
      </c>
    </row>
    <row r="37" spans="1:8">
      <c r="A37" s="16" t="s">
        <v>13</v>
      </c>
      <c r="B37" s="16" t="s">
        <v>71</v>
      </c>
      <c r="C37" s="41" t="s">
        <v>72</v>
      </c>
      <c r="D37" s="26">
        <f t="array" ref="D37">IFERROR(INDEX(data_2000,MATCH($B$6&amp;D$7,regnr_2000&amp;regnper_2000,0),MATCH($C37,variabel_2000,0)), ".")</f>
        <v>4389046</v>
      </c>
      <c r="E37" s="26">
        <f t="array" ref="E37">IFERROR(INDEX(data_2000,MATCH($B$6&amp;E$7,regnr_2000&amp;regnper_2000,0),MATCH($C37,variabel_2000,0)), ".")</f>
        <v>11031142</v>
      </c>
      <c r="F37" s="26">
        <f t="array" ref="F37">IFERROR(INDEX(data_2000,MATCH($B$6&amp;F$7,regnr_2000&amp;regnper_2000,0),MATCH($C37,variabel_2000,0)), ".")</f>
        <v>25376558</v>
      </c>
      <c r="G37" s="26">
        <f t="array" ref="G37">IFERROR(INDEX(data_2000,MATCH($B$6&amp;G$7,regnr_2000&amp;regnper_2000,0),MATCH($C37,variabel_2000,0)), ".")</f>
        <v>17122535</v>
      </c>
      <c r="H37" s="26">
        <f t="array" ref="H37">IFERROR(INDEX(data_2000,MATCH($B$6&amp;H$7,regnr_2000&amp;regnper_2000,0),MATCH($C37,variabel_2000,0)), ".")</f>
        <v>19161380</v>
      </c>
    </row>
    <row r="38" spans="1:8">
      <c r="A38" s="16" t="s">
        <v>16</v>
      </c>
      <c r="B38" s="16" t="s">
        <v>73</v>
      </c>
      <c r="C38" s="41" t="s">
        <v>74</v>
      </c>
      <c r="D38" s="26">
        <f t="array" ref="D38">IFERROR(INDEX(data_2000,MATCH($B$6&amp;D$7,regnr_2000&amp;regnper_2000,0),MATCH($C38,variabel_2000,0)), ".")</f>
        <v>122978649</v>
      </c>
      <c r="E38" s="26">
        <f t="array" ref="E38">IFERROR(INDEX(data_2000,MATCH($B$6&amp;E$7,regnr_2000&amp;regnper_2000,0),MATCH($C38,variabel_2000,0)), ".")</f>
        <v>129811957</v>
      </c>
      <c r="F38" s="26">
        <f t="array" ref="F38">IFERROR(INDEX(data_2000,MATCH($B$6&amp;F$7,regnr_2000&amp;regnper_2000,0),MATCH($C38,variabel_2000,0)), ".")</f>
        <v>134856846</v>
      </c>
      <c r="G38" s="26">
        <f t="array" ref="G38">IFERROR(INDEX(data_2000,MATCH($B$6&amp;G$7,regnr_2000&amp;regnper_2000,0),MATCH($C38,variabel_2000,0)), ".")</f>
        <v>139487658</v>
      </c>
      <c r="H38" s="26">
        <f t="array" ref="H38">IFERROR(INDEX(data_2000,MATCH($B$6&amp;H$7,regnr_2000&amp;regnper_2000,0),MATCH($C38,variabel_2000,0)), ".")</f>
        <v>143286942</v>
      </c>
    </row>
    <row r="39" spans="1:8">
      <c r="A39" s="16" t="s">
        <v>75</v>
      </c>
      <c r="B39" s="16" t="s">
        <v>76</v>
      </c>
      <c r="C39" s="41" t="s">
        <v>77</v>
      </c>
      <c r="D39" s="26">
        <f t="array" ref="D39">IFERROR(INDEX(data_2000,MATCH($B$6&amp;D$7,regnr_2000&amp;regnper_2000,0),MATCH($C39,variabel_2000,0)), ".")</f>
        <v>122527615</v>
      </c>
      <c r="E39" s="26">
        <f t="array" ref="E39">IFERROR(INDEX(data_2000,MATCH($B$6&amp;E$7,regnr_2000&amp;regnper_2000,0),MATCH($C39,variabel_2000,0)), ".")</f>
        <v>129298449</v>
      </c>
      <c r="F39" s="26">
        <f t="array" ref="F39">IFERROR(INDEX(data_2000,MATCH($B$6&amp;F$7,regnr_2000&amp;regnper_2000,0),MATCH($C39,variabel_2000,0)), ".")</f>
        <v>134397419</v>
      </c>
      <c r="G39" s="26">
        <f t="array" ref="G39">IFERROR(INDEX(data_2000,MATCH($B$6&amp;G$7,regnr_2000&amp;regnper_2000,0),MATCH($C39,variabel_2000,0)), ".")</f>
        <v>139127641</v>
      </c>
      <c r="H39" s="26">
        <f t="array" ref="H39">IFERROR(INDEX(data_2000,MATCH($B$6&amp;H$7,regnr_2000&amp;regnper_2000,0),MATCH($C39,variabel_2000,0)), ".")</f>
        <v>143031952</v>
      </c>
    </row>
    <row r="40" spans="1:8">
      <c r="A40" s="16" t="s">
        <v>78</v>
      </c>
      <c r="B40" s="16" t="s">
        <v>79</v>
      </c>
      <c r="C40" s="41" t="s">
        <v>80</v>
      </c>
      <c r="D40" s="26">
        <f t="array" ref="D40">IFERROR(INDEX(data_2000,MATCH($B$6&amp;D$7,regnr_2000&amp;regnper_2000,0),MATCH($C40,variabel_2000,0)), ".")</f>
        <v>451034</v>
      </c>
      <c r="E40" s="26">
        <f t="array" ref="E40">IFERROR(INDEX(data_2000,MATCH($B$6&amp;E$7,regnr_2000&amp;regnper_2000,0),MATCH($C40,variabel_2000,0)), ".")</f>
        <v>513508</v>
      </c>
      <c r="F40" s="26">
        <f t="array" ref="F40">IFERROR(INDEX(data_2000,MATCH($B$6&amp;F$7,regnr_2000&amp;regnper_2000,0),MATCH($C40,variabel_2000,0)), ".")</f>
        <v>459427</v>
      </c>
      <c r="G40" s="26">
        <f t="array" ref="G40">IFERROR(INDEX(data_2000,MATCH($B$6&amp;G$7,regnr_2000&amp;regnper_2000,0),MATCH($C40,variabel_2000,0)), ".")</f>
        <v>360017</v>
      </c>
      <c r="H40" s="26">
        <f t="array" ref="H40">IFERROR(INDEX(data_2000,MATCH($B$6&amp;H$7,regnr_2000&amp;regnper_2000,0),MATCH($C40,variabel_2000,0)), ".")</f>
        <v>254990</v>
      </c>
    </row>
    <row r="41" spans="1:8">
      <c r="A41" s="16" t="s">
        <v>19</v>
      </c>
      <c r="B41" s="16" t="s">
        <v>81</v>
      </c>
      <c r="C41" s="41" t="s">
        <v>82</v>
      </c>
      <c r="D41" s="26">
        <f t="array" ref="D41">IFERROR(INDEX(data_2000,MATCH($B$6&amp;D$7,regnr_2000&amp;regnper_2000,0),MATCH($C41,variabel_2000,0)), ".")</f>
        <v>9506945</v>
      </c>
      <c r="E41" s="26">
        <f t="array" ref="E41">IFERROR(INDEX(data_2000,MATCH($B$6&amp;E$7,regnr_2000&amp;regnper_2000,0),MATCH($C41,variabel_2000,0)), ".")</f>
        <v>16775873</v>
      </c>
      <c r="F41" s="26">
        <f t="array" ref="F41">IFERROR(INDEX(data_2000,MATCH($B$6&amp;F$7,regnr_2000&amp;regnper_2000,0),MATCH($C41,variabel_2000,0)), ".")</f>
        <v>13505099</v>
      </c>
      <c r="G41" s="26">
        <f t="array" ref="G41">IFERROR(INDEX(data_2000,MATCH($B$6&amp;G$7,regnr_2000&amp;regnper_2000,0),MATCH($C41,variabel_2000,0)), ".")</f>
        <v>34886898</v>
      </c>
      <c r="H41" s="26">
        <f t="array" ref="H41">IFERROR(INDEX(data_2000,MATCH($B$6&amp;H$7,regnr_2000&amp;regnper_2000,0),MATCH($C41,variabel_2000,0)), ".")</f>
        <v>42991447</v>
      </c>
    </row>
    <row r="42" spans="1:8">
      <c r="A42" s="16" t="s">
        <v>25</v>
      </c>
      <c r="B42" s="16" t="s">
        <v>83</v>
      </c>
      <c r="C42" s="41" t="s">
        <v>84</v>
      </c>
      <c r="D42" s="26">
        <f t="array" ref="D42">IFERROR(INDEX(data_2000,MATCH($B$6&amp;D$7,regnr_2000&amp;regnper_2000,0),MATCH($C42,variabel_2000,0)), ".")</f>
        <v>1321965</v>
      </c>
      <c r="E42" s="26">
        <f t="array" ref="E42">IFERROR(INDEX(data_2000,MATCH($B$6&amp;E$7,regnr_2000&amp;regnper_2000,0),MATCH($C42,variabel_2000,0)), ".")</f>
        <v>1119538</v>
      </c>
      <c r="F42" s="26">
        <f t="array" ref="F42">IFERROR(INDEX(data_2000,MATCH($B$6&amp;F$7,regnr_2000&amp;regnper_2000,0),MATCH($C42,variabel_2000,0)), ".")</f>
        <v>790620</v>
      </c>
      <c r="G42" s="26">
        <f t="array" ref="G42">IFERROR(INDEX(data_2000,MATCH($B$6&amp;G$7,regnr_2000&amp;regnper_2000,0),MATCH($C42,variabel_2000,0)), ".")</f>
        <v>1027655</v>
      </c>
      <c r="H42" s="26">
        <f t="array" ref="H42">IFERROR(INDEX(data_2000,MATCH($B$6&amp;H$7,regnr_2000&amp;regnper_2000,0),MATCH($C42,variabel_2000,0)), ".")</f>
        <v>1240521</v>
      </c>
    </row>
    <row r="43" spans="1:8">
      <c r="A43" s="16" t="s">
        <v>85</v>
      </c>
      <c r="B43" s="16" t="s">
        <v>86</v>
      </c>
      <c r="C43" s="41" t="s">
        <v>87</v>
      </c>
      <c r="D43" s="26">
        <f t="array" ref="D43">IFERROR(INDEX(data_2000,MATCH($B$6&amp;D$7,regnr_2000&amp;regnper_2000,0),MATCH($C43,variabel_2000,0)), ".")</f>
        <v>95099</v>
      </c>
      <c r="E43" s="26">
        <f t="array" ref="E43">IFERROR(INDEX(data_2000,MATCH($B$6&amp;E$7,regnr_2000&amp;regnper_2000,0),MATCH($C43,variabel_2000,0)), ".")</f>
        <v>100341</v>
      </c>
      <c r="F43" s="26">
        <f t="array" ref="F43">IFERROR(INDEX(data_2000,MATCH($B$6&amp;F$7,regnr_2000&amp;regnper_2000,0),MATCH($C43,variabel_2000,0)), ".")</f>
        <v>109594</v>
      </c>
      <c r="G43" s="26">
        <f t="array" ref="G43">IFERROR(INDEX(data_2000,MATCH($B$6&amp;G$7,regnr_2000&amp;regnper_2000,0),MATCH($C43,variabel_2000,0)), ".")</f>
        <v>111887</v>
      </c>
      <c r="H43" s="26">
        <f t="array" ref="H43">IFERROR(INDEX(data_2000,MATCH($B$6&amp;H$7,regnr_2000&amp;regnper_2000,0),MATCH($C43,variabel_2000,0)), ".")</f>
        <v>76279</v>
      </c>
    </row>
    <row r="44" spans="1:8">
      <c r="A44" s="16" t="s">
        <v>31</v>
      </c>
      <c r="B44" s="16" t="s">
        <v>88</v>
      </c>
      <c r="C44" s="41" t="s">
        <v>89</v>
      </c>
      <c r="D44" s="26">
        <f t="array" ref="D44">IFERROR(INDEX(data_2000,MATCH($B$6&amp;D$7,regnr_2000&amp;regnper_2000,0),MATCH($C44,variabel_2000,0)), ".")</f>
        <v>363103</v>
      </c>
      <c r="E44" s="26">
        <f t="array" ref="E44">IFERROR(INDEX(data_2000,MATCH($B$6&amp;E$7,regnr_2000&amp;regnper_2000,0),MATCH($C44,variabel_2000,0)), ".")</f>
        <v>374194</v>
      </c>
      <c r="F44" s="26">
        <f t="array" ref="F44">IFERROR(INDEX(data_2000,MATCH($B$6&amp;F$7,regnr_2000&amp;regnper_2000,0),MATCH($C44,variabel_2000,0)), ".")</f>
        <v>399888</v>
      </c>
      <c r="G44" s="26">
        <f t="array" ref="G44">IFERROR(INDEX(data_2000,MATCH($B$6&amp;G$7,regnr_2000&amp;regnper_2000,0),MATCH($C44,variabel_2000,0)), ".")</f>
        <v>444048</v>
      </c>
      <c r="H44" s="26">
        <f t="array" ref="H44">IFERROR(INDEX(data_2000,MATCH($B$6&amp;H$7,regnr_2000&amp;regnper_2000,0),MATCH($C44,variabel_2000,0)), ".")</f>
        <v>482657</v>
      </c>
    </row>
    <row r="45" spans="1:8">
      <c r="A45" s="16" t="s">
        <v>34</v>
      </c>
      <c r="B45" s="16" t="s">
        <v>90</v>
      </c>
      <c r="C45" s="41" t="s">
        <v>91</v>
      </c>
      <c r="D45" s="26">
        <f t="array" ref="D45">IFERROR(INDEX(data_2000,MATCH($B$6&amp;D$7,regnr_2000&amp;regnper_2000,0),MATCH($C45,variabel_2000,0)), ".")</f>
        <v>129051</v>
      </c>
      <c r="E45" s="26">
        <f t="array" ref="E45">IFERROR(INDEX(data_2000,MATCH($B$6&amp;E$7,regnr_2000&amp;regnper_2000,0),MATCH($C45,variabel_2000,0)), ".")</f>
        <v>96424</v>
      </c>
      <c r="F45" s="26">
        <f t="array" ref="F45">IFERROR(INDEX(data_2000,MATCH($B$6&amp;F$7,regnr_2000&amp;regnper_2000,0),MATCH($C45,variabel_2000,0)), ".")</f>
        <v>63797</v>
      </c>
      <c r="G45" s="26">
        <f t="array" ref="G45">IFERROR(INDEX(data_2000,MATCH($B$6&amp;G$7,regnr_2000&amp;regnper_2000,0),MATCH($C45,variabel_2000,0)), ".")</f>
        <v>2052</v>
      </c>
      <c r="H45" s="26">
        <f t="array" ref="H45">IFERROR(INDEX(data_2000,MATCH($B$6&amp;H$7,regnr_2000&amp;regnper_2000,0),MATCH($C45,variabel_2000,0)), ".")</f>
        <v>3820</v>
      </c>
    </row>
    <row r="46" spans="1:8">
      <c r="A46" s="16" t="s">
        <v>37</v>
      </c>
      <c r="B46" s="16" t="s">
        <v>92</v>
      </c>
      <c r="C46" s="41" t="s">
        <v>93</v>
      </c>
      <c r="D46" s="26">
        <f t="array" ref="D46">IFERROR(INDEX(data_2000,MATCH($B$6&amp;D$7,regnr_2000&amp;regnper_2000,0),MATCH($C46,variabel_2000,0)), ".")</f>
        <v>281637</v>
      </c>
      <c r="E46" s="26">
        <f t="array" ref="E46">IFERROR(INDEX(data_2000,MATCH($B$6&amp;E$7,regnr_2000&amp;regnper_2000,0),MATCH($C46,variabel_2000,0)), ".")</f>
        <v>289696</v>
      </c>
      <c r="F46" s="26">
        <f t="array" ref="F46">IFERROR(INDEX(data_2000,MATCH($B$6&amp;F$7,regnr_2000&amp;regnper_2000,0),MATCH($C46,variabel_2000,0)), ".")</f>
        <v>265236</v>
      </c>
      <c r="G46" s="26">
        <f t="array" ref="G46">IFERROR(INDEX(data_2000,MATCH($B$6&amp;G$7,regnr_2000&amp;regnper_2000,0),MATCH($C46,variabel_2000,0)), ".")</f>
        <v>266198</v>
      </c>
      <c r="H46" s="26">
        <f t="array" ref="H46">IFERROR(INDEX(data_2000,MATCH($B$6&amp;H$7,regnr_2000&amp;regnper_2000,0),MATCH($C46,variabel_2000,0)), ".")</f>
        <v>245405</v>
      </c>
    </row>
    <row r="47" spans="1:8">
      <c r="A47" s="16" t="s">
        <v>40</v>
      </c>
      <c r="B47" s="16" t="s">
        <v>94</v>
      </c>
      <c r="C47" s="41" t="s">
        <v>95</v>
      </c>
      <c r="D47" s="26">
        <f t="array" ref="D47">IFERROR(INDEX(data_2000,MATCH($B$6&amp;D$7,regnr_2000&amp;regnper_2000,0),MATCH($C47,variabel_2000,0)), ".")</f>
        <v>0</v>
      </c>
      <c r="E47" s="26">
        <f t="array" ref="E47">IFERROR(INDEX(data_2000,MATCH($B$6&amp;E$7,regnr_2000&amp;regnper_2000,0),MATCH($C47,variabel_2000,0)), ".")</f>
        <v>0</v>
      </c>
      <c r="F47" s="26">
        <f t="array" ref="F47">IFERROR(INDEX(data_2000,MATCH($B$6&amp;F$7,regnr_2000&amp;regnper_2000,0),MATCH($C47,variabel_2000,0)), ".")</f>
        <v>0</v>
      </c>
      <c r="G47" s="26">
        <f t="array" ref="G47">IFERROR(INDEX(data_2000,MATCH($B$6&amp;G$7,regnr_2000&amp;regnper_2000,0),MATCH($C47,variabel_2000,0)), ".")</f>
        <v>0</v>
      </c>
      <c r="H47" s="26">
        <f t="array" ref="H47">IFERROR(INDEX(data_2000,MATCH($B$6&amp;H$7,regnr_2000&amp;regnper_2000,0),MATCH($C47,variabel_2000,0)), ".")</f>
        <v>0</v>
      </c>
    </row>
    <row r="48" spans="1:8">
      <c r="A48" s="16" t="s">
        <v>43</v>
      </c>
      <c r="B48" s="16" t="s">
        <v>96</v>
      </c>
      <c r="C48" s="41" t="s">
        <v>97</v>
      </c>
      <c r="D48" s="26">
        <f t="array" ref="D48">IFERROR(INDEX(data_2000,MATCH($B$6&amp;D$7,regnr_2000&amp;regnper_2000,0),MATCH($C48,variabel_2000,0)), ".")</f>
        <v>179876</v>
      </c>
      <c r="E48" s="26">
        <f t="array" ref="E48">IFERROR(INDEX(data_2000,MATCH($B$6&amp;E$7,regnr_2000&amp;regnper_2000,0),MATCH($C48,variabel_2000,0)), ".")</f>
        <v>1136276</v>
      </c>
      <c r="F48" s="26">
        <f t="array" ref="F48">IFERROR(INDEX(data_2000,MATCH($B$6&amp;F$7,regnr_2000&amp;regnper_2000,0),MATCH($C48,variabel_2000,0)), ".")</f>
        <v>564967</v>
      </c>
      <c r="G48" s="26">
        <f t="array" ref="G48">IFERROR(INDEX(data_2000,MATCH($B$6&amp;G$7,regnr_2000&amp;regnper_2000,0),MATCH($C48,variabel_2000,0)), ".")</f>
        <v>1164856</v>
      </c>
      <c r="H48" s="26">
        <f t="array" ref="H48">IFERROR(INDEX(data_2000,MATCH($B$6&amp;H$7,regnr_2000&amp;regnper_2000,0),MATCH($C48,variabel_2000,0)), ".")</f>
        <v>1393018</v>
      </c>
    </row>
    <row r="49" spans="1:8">
      <c r="A49" s="16" t="s">
        <v>49</v>
      </c>
      <c r="B49" s="16" t="s">
        <v>98</v>
      </c>
      <c r="C49" s="41" t="s">
        <v>99</v>
      </c>
      <c r="D49" s="26">
        <f t="array" ref="D49">IFERROR(INDEX(data_2000,MATCH($B$6&amp;D$7,regnr_2000&amp;regnper_2000,0),MATCH($C49,variabel_2000,0)), ".")</f>
        <v>9126</v>
      </c>
      <c r="E49" s="26">
        <f t="array" ref="E49">IFERROR(INDEX(data_2000,MATCH($B$6&amp;E$7,regnr_2000&amp;regnper_2000,0),MATCH($C49,variabel_2000,0)), ".")</f>
        <v>10127</v>
      </c>
      <c r="F49" s="26">
        <f t="array" ref="F49">IFERROR(INDEX(data_2000,MATCH($B$6&amp;F$7,regnr_2000&amp;regnper_2000,0),MATCH($C49,variabel_2000,0)), ".")</f>
        <v>10756</v>
      </c>
      <c r="G49" s="26">
        <f t="array" ref="G49">IFERROR(INDEX(data_2000,MATCH($B$6&amp;G$7,regnr_2000&amp;regnper_2000,0),MATCH($C49,variabel_2000,0)), ".")</f>
        <v>12585</v>
      </c>
      <c r="H49" s="26">
        <f t="array" ref="H49">IFERROR(INDEX(data_2000,MATCH($B$6&amp;H$7,regnr_2000&amp;regnper_2000,0),MATCH($C49,variabel_2000,0)), ".")</f>
        <v>13907</v>
      </c>
    </row>
    <row r="50" spans="1:8">
      <c r="A50" s="16"/>
      <c r="B50" s="18" t="s">
        <v>100</v>
      </c>
      <c r="C50" s="41" t="s">
        <v>101</v>
      </c>
      <c r="D50" s="40">
        <f t="array" ref="D50">IFERROR(INDEX(data_2000,MATCH($B$6&amp;D$7,regnr_2000&amp;regnper_2000,0),MATCH($C50,variabel_2000,0)), ".")</f>
        <v>139734644</v>
      </c>
      <c r="E50" s="40">
        <f t="array" ref="E50">IFERROR(INDEX(data_2000,MATCH($B$6&amp;E$7,regnr_2000&amp;regnper_2000,0),MATCH($C50,variabel_2000,0)), ".")</f>
        <v>160746136</v>
      </c>
      <c r="F50" s="40">
        <f t="array" ref="F50">IFERROR(INDEX(data_2000,MATCH($B$6&amp;F$7,regnr_2000&amp;regnper_2000,0),MATCH($C50,variabel_2000,0)), ".")</f>
        <v>176030513</v>
      </c>
      <c r="G50" s="40">
        <f t="array" ref="G50">IFERROR(INDEX(data_2000,MATCH($B$6&amp;G$7,regnr_2000&amp;regnper_2000,0),MATCH($C50,variabel_2000,0)), ".")</f>
        <v>194532271</v>
      </c>
      <c r="H50" s="40">
        <f t="array" ref="H50">IFERROR(INDEX(data_2000,MATCH($B$6&amp;H$7,regnr_2000&amp;regnper_2000,0),MATCH($C50,variabel_2000,0)), ".")</f>
        <v>208899557</v>
      </c>
    </row>
    <row r="51" spans="1:8">
      <c r="A51" s="20"/>
      <c r="B51" s="42"/>
      <c r="C51" s="41" t="s">
        <v>1</v>
      </c>
      <c r="D51" s="67">
        <v>2000</v>
      </c>
      <c r="E51" s="67">
        <v>2001</v>
      </c>
      <c r="F51" s="67">
        <v>2002</v>
      </c>
      <c r="G51" s="67">
        <v>2003</v>
      </c>
      <c r="H51" s="67">
        <v>2004</v>
      </c>
    </row>
    <row r="52" spans="1:8">
      <c r="A52" s="42" t="s">
        <v>65</v>
      </c>
      <c r="B52" s="20" t="s">
        <v>102</v>
      </c>
      <c r="C52" s="12"/>
      <c r="D52" s="27" t="s">
        <v>3</v>
      </c>
      <c r="E52" s="27" t="s">
        <v>3</v>
      </c>
      <c r="F52" s="27" t="s">
        <v>3</v>
      </c>
      <c r="G52" s="27" t="s">
        <v>3</v>
      </c>
      <c r="H52" s="27" t="s">
        <v>3</v>
      </c>
    </row>
    <row r="53" spans="1:8">
      <c r="A53" s="16" t="s">
        <v>4</v>
      </c>
      <c r="B53" s="16" t="s">
        <v>103</v>
      </c>
      <c r="C53" s="41" t="s">
        <v>104</v>
      </c>
      <c r="D53" s="26">
        <f t="array" ref="D53">IFERROR(INDEX(data_2000,MATCH($B$6&amp;D$7,regnr_2000&amp;regnper_2000,0),MATCH($C53,variabel_2000,0)), ".")</f>
        <v>38924</v>
      </c>
      <c r="E53" s="26">
        <f t="array" ref="E53">IFERROR(INDEX(data_2000,MATCH($B$6&amp;E$7,regnr_2000&amp;regnper_2000,0),MATCH($C53,variabel_2000,0)), ".")</f>
        <v>39527</v>
      </c>
      <c r="F53" s="26">
        <f t="array" ref="F53">IFERROR(INDEX(data_2000,MATCH($B$6&amp;F$7,regnr_2000&amp;regnper_2000,0),MATCH($C53,variabel_2000,0)), ".")</f>
        <v>1175250</v>
      </c>
      <c r="G53" s="26">
        <f t="array" ref="G53">IFERROR(INDEX(data_2000,MATCH($B$6&amp;G$7,regnr_2000&amp;regnper_2000,0),MATCH($C53,variabel_2000,0)), ".")</f>
        <v>5411893</v>
      </c>
      <c r="H53" s="26">
        <f t="array" ref="H53">IFERROR(INDEX(data_2000,MATCH($B$6&amp;H$7,regnr_2000&amp;regnper_2000,0),MATCH($C53,variabel_2000,0)), ".")</f>
        <v>2598444</v>
      </c>
    </row>
    <row r="54" spans="1:8">
      <c r="A54" s="16" t="s">
        <v>7</v>
      </c>
      <c r="B54" s="16" t="s">
        <v>105</v>
      </c>
      <c r="C54" s="41" t="s">
        <v>106</v>
      </c>
      <c r="D54" s="26">
        <f t="array" ref="D54">IFERROR(INDEX(data_2000,MATCH($B$6&amp;D$7,regnr_2000&amp;regnper_2000,0),MATCH($C54,variabel_2000,0)), ".")</f>
        <v>0</v>
      </c>
      <c r="E54" s="26">
        <f t="array" ref="E54">IFERROR(INDEX(data_2000,MATCH($B$6&amp;E$7,regnr_2000&amp;regnper_2000,0),MATCH($C54,variabel_2000,0)), ".")</f>
        <v>0</v>
      </c>
      <c r="F54" s="26">
        <f t="array" ref="F54">IFERROR(INDEX(data_2000,MATCH($B$6&amp;F$7,regnr_2000&amp;regnper_2000,0),MATCH($C54,variabel_2000,0)), ".")</f>
        <v>0</v>
      </c>
      <c r="G54" s="26">
        <f t="array" ref="G54">IFERROR(INDEX(data_2000,MATCH($B$6&amp;G$7,regnr_2000&amp;regnper_2000,0),MATCH($C54,variabel_2000,0)), ".")</f>
        <v>0</v>
      </c>
      <c r="H54" s="26">
        <f t="array" ref="H54">IFERROR(INDEX(data_2000,MATCH($B$6&amp;H$7,regnr_2000&amp;regnper_2000,0),MATCH($C54,variabel_2000,0)), ".")</f>
        <v>0</v>
      </c>
    </row>
    <row r="55" spans="1:8">
      <c r="A55" s="16" t="s">
        <v>13</v>
      </c>
      <c r="B55" s="16" t="s">
        <v>107</v>
      </c>
      <c r="C55" s="41" t="s">
        <v>108</v>
      </c>
      <c r="D55" s="26">
        <f t="array" ref="D55">IFERROR(INDEX(data_2000,MATCH($B$6&amp;D$7,regnr_2000&amp;regnper_2000,0),MATCH($C55,variabel_2000,0)), ".")</f>
        <v>128463496</v>
      </c>
      <c r="E55" s="26">
        <f t="array" ref="E55">IFERROR(INDEX(data_2000,MATCH($B$6&amp;E$7,regnr_2000&amp;regnper_2000,0),MATCH($C55,variabel_2000,0)), ".")</f>
        <v>148647421</v>
      </c>
      <c r="F55" s="26">
        <f t="array" ref="F55">IFERROR(INDEX(data_2000,MATCH($B$6&amp;F$7,regnr_2000&amp;regnper_2000,0),MATCH($C55,variabel_2000,0)), ".")</f>
        <v>158476060</v>
      </c>
      <c r="G55" s="26">
        <f t="array" ref="G55">IFERROR(INDEX(data_2000,MATCH($B$6&amp;G$7,regnr_2000&amp;regnper_2000,0),MATCH($C55,variabel_2000,0)), ".")</f>
        <v>170285237</v>
      </c>
      <c r="H55" s="26">
        <f t="array" ref="H55">IFERROR(INDEX(data_2000,MATCH($B$6&amp;H$7,regnr_2000&amp;regnper_2000,0),MATCH($C55,variabel_2000,0)), ".")</f>
        <v>184869900</v>
      </c>
    </row>
    <row r="56" spans="1:8">
      <c r="A56" s="16" t="s">
        <v>16</v>
      </c>
      <c r="B56" s="16" t="s">
        <v>109</v>
      </c>
      <c r="C56" s="41" t="s">
        <v>110</v>
      </c>
      <c r="D56" s="26">
        <f t="array" ref="D56">IFERROR(INDEX(data_2000,MATCH($B$6&amp;D$7,regnr_2000&amp;regnper_2000,0),MATCH($C56,variabel_2000,0)), ".")</f>
        <v>2530987</v>
      </c>
      <c r="E56" s="26">
        <f t="array" ref="E56">IFERROR(INDEX(data_2000,MATCH($B$6&amp;E$7,regnr_2000&amp;regnper_2000,0),MATCH($C56,variabel_2000,0)), ".")</f>
        <v>3216079</v>
      </c>
      <c r="F56" s="26">
        <f t="array" ref="F56">IFERROR(INDEX(data_2000,MATCH($B$6&amp;F$7,regnr_2000&amp;regnper_2000,0),MATCH($C56,variabel_2000,0)), ".")</f>
        <v>7977679</v>
      </c>
      <c r="G56" s="26">
        <f t="array" ref="G56">IFERROR(INDEX(data_2000,MATCH($B$6&amp;G$7,regnr_2000&amp;regnper_2000,0),MATCH($C56,variabel_2000,0)), ".")</f>
        <v>8748413</v>
      </c>
      <c r="H56" s="26">
        <f t="array" ref="H56">IFERROR(INDEX(data_2000,MATCH($B$6&amp;H$7,regnr_2000&amp;regnper_2000,0),MATCH($C56,variabel_2000,0)), ".")</f>
        <v>10964689</v>
      </c>
    </row>
    <row r="57" spans="1:8">
      <c r="A57" s="16" t="s">
        <v>19</v>
      </c>
      <c r="B57" s="16" t="s">
        <v>98</v>
      </c>
      <c r="C57" s="41" t="s">
        <v>111</v>
      </c>
      <c r="D57" s="26">
        <f t="array" ref="D57">IFERROR(INDEX(data_2000,MATCH($B$6&amp;D$7,regnr_2000&amp;regnper_2000,0),MATCH($C57,variabel_2000,0)), ".")</f>
        <v>4108</v>
      </c>
      <c r="E57" s="26">
        <f t="array" ref="E57">IFERROR(INDEX(data_2000,MATCH($B$6&amp;E$7,regnr_2000&amp;regnper_2000,0),MATCH($C57,variabel_2000,0)), ".")</f>
        <v>9485</v>
      </c>
      <c r="F57" s="26">
        <f t="array" ref="F57">IFERROR(INDEX(data_2000,MATCH($B$6&amp;F$7,regnr_2000&amp;regnper_2000,0),MATCH($C57,variabel_2000,0)), ".")</f>
        <v>12658</v>
      </c>
      <c r="G57" s="26">
        <f t="array" ref="G57">IFERROR(INDEX(data_2000,MATCH($B$6&amp;G$7,regnr_2000&amp;regnper_2000,0),MATCH($C57,variabel_2000,0)), ".")</f>
        <v>8410</v>
      </c>
      <c r="H57" s="26">
        <f t="array" ref="H57">IFERROR(INDEX(data_2000,MATCH($B$6&amp;H$7,regnr_2000&amp;regnper_2000,0),MATCH($C57,variabel_2000,0)), ".")</f>
        <v>10434</v>
      </c>
    </row>
    <row r="58" spans="1:8">
      <c r="A58" s="16" t="s">
        <v>25</v>
      </c>
      <c r="B58" s="16" t="s">
        <v>112</v>
      </c>
      <c r="C58" s="41" t="s">
        <v>113</v>
      </c>
      <c r="D58" s="26">
        <f t="array" ref="D58">IFERROR(INDEX(data_2000,MATCH($B$6&amp;D$7,regnr_2000&amp;regnper_2000,0),MATCH($C58,variabel_2000,0)), ".")</f>
        <v>189203</v>
      </c>
      <c r="E58" s="26">
        <f t="array" ref="E58">IFERROR(INDEX(data_2000,MATCH($B$6&amp;E$7,regnr_2000&amp;regnper_2000,0),MATCH($C58,variabel_2000,0)), ".")</f>
        <v>77480</v>
      </c>
      <c r="F58" s="26">
        <f t="array" ref="F58">IFERROR(INDEX(data_2000,MATCH($B$6&amp;F$7,regnr_2000&amp;regnper_2000,0),MATCH($C58,variabel_2000,0)), ".")</f>
        <v>35071</v>
      </c>
      <c r="G58" s="26">
        <f t="array" ref="G58">IFERROR(INDEX(data_2000,MATCH($B$6&amp;G$7,regnr_2000&amp;regnper_2000,0),MATCH($C58,variabel_2000,0)), ".")</f>
        <v>34486</v>
      </c>
      <c r="H58" s="26">
        <f t="array" ref="H58">IFERROR(INDEX(data_2000,MATCH($B$6&amp;H$7,regnr_2000&amp;regnper_2000,0),MATCH($C58,variabel_2000,0)), ".")</f>
        <v>50468</v>
      </c>
    </row>
    <row r="59" spans="1:8">
      <c r="A59" s="16" t="s">
        <v>28</v>
      </c>
      <c r="B59" s="16" t="s">
        <v>114</v>
      </c>
      <c r="C59" s="41" t="s">
        <v>115</v>
      </c>
      <c r="D59" s="26">
        <f t="array" ref="D59">IFERROR(INDEX(data_2000,MATCH($B$6&amp;D$7,regnr_2000&amp;regnper_2000,0),MATCH($C59,variabel_2000,0)), ".")</f>
        <v>919654</v>
      </c>
      <c r="E59" s="26">
        <f t="array" ref="E59">IFERROR(INDEX(data_2000,MATCH($B$6&amp;E$7,regnr_2000&amp;regnper_2000,0),MATCH($C59,variabel_2000,0)), ".")</f>
        <v>919304</v>
      </c>
      <c r="F59" s="26">
        <f t="array" ref="F59">IFERROR(INDEX(data_2000,MATCH($B$6&amp;F$7,regnr_2000&amp;regnper_2000,0),MATCH($C59,variabel_2000,0)), ".")</f>
        <v>408191</v>
      </c>
      <c r="G59" s="26">
        <f t="array" ref="G59">IFERROR(INDEX(data_2000,MATCH($B$6&amp;G$7,regnr_2000&amp;regnper_2000,0),MATCH($C59,variabel_2000,0)), ".")</f>
        <v>1495899</v>
      </c>
      <c r="H59" s="26">
        <f t="array" ref="H59">IFERROR(INDEX(data_2000,MATCH($B$6&amp;H$7,regnr_2000&amp;regnper_2000,0),MATCH($C59,variabel_2000,0)), ".")</f>
        <v>1493615</v>
      </c>
    </row>
    <row r="60" spans="1:8">
      <c r="A60" s="18" t="s">
        <v>31</v>
      </c>
      <c r="B60" s="18" t="s">
        <v>116</v>
      </c>
      <c r="C60" s="41"/>
      <c r="D60" s="28"/>
      <c r="E60" s="28"/>
      <c r="F60" s="28"/>
      <c r="G60" s="28"/>
      <c r="H60" s="28"/>
    </row>
    <row r="61" spans="1:8">
      <c r="A61" s="16" t="s">
        <v>117</v>
      </c>
      <c r="B61" s="16" t="s">
        <v>118</v>
      </c>
      <c r="C61" s="41" t="s">
        <v>119</v>
      </c>
      <c r="D61" s="26">
        <f t="array" ref="D61">IFERROR(INDEX(data_2000,MATCH($B$6&amp;D$7,regnr_2000&amp;regnper_2000,0),MATCH($C61,variabel_2000,0)), ".")</f>
        <v>306480</v>
      </c>
      <c r="E61" s="26">
        <f t="array" ref="E61">IFERROR(INDEX(data_2000,MATCH($B$6&amp;E$7,regnr_2000&amp;regnper_2000,0),MATCH($C61,variabel_2000,0)), ".")</f>
        <v>306480</v>
      </c>
      <c r="F61" s="26">
        <f t="array" ref="F61">IFERROR(INDEX(data_2000,MATCH($B$6&amp;F$7,regnr_2000&amp;regnper_2000,0),MATCH($C61,variabel_2000,0)), ".")</f>
        <v>306480</v>
      </c>
      <c r="G61" s="26">
        <f t="array" ref="G61">IFERROR(INDEX(data_2000,MATCH($B$6&amp;G$7,regnr_2000&amp;regnper_2000,0),MATCH($C61,variabel_2000,0)), ".")</f>
        <v>306480</v>
      </c>
      <c r="H61" s="26">
        <f t="array" ref="H61">IFERROR(INDEX(data_2000,MATCH($B$6&amp;H$7,regnr_2000&amp;regnper_2000,0),MATCH($C61,variabel_2000,0)), ".")</f>
        <v>306480</v>
      </c>
    </row>
    <row r="62" spans="1:8">
      <c r="A62" s="16" t="s">
        <v>120</v>
      </c>
      <c r="B62" s="16" t="s">
        <v>121</v>
      </c>
      <c r="C62" s="41" t="s">
        <v>122</v>
      </c>
      <c r="D62" s="26">
        <f t="array" ref="D62">IFERROR(INDEX(data_2000,MATCH($B$6&amp;D$7,regnr_2000&amp;regnper_2000,0),MATCH($C62,variabel_2000,0)), ".")</f>
        <v>101842</v>
      </c>
      <c r="E62" s="26">
        <f t="array" ref="E62">IFERROR(INDEX(data_2000,MATCH($B$6&amp;E$7,regnr_2000&amp;regnper_2000,0),MATCH($C62,variabel_2000,0)), ".")</f>
        <v>101842</v>
      </c>
      <c r="F62" s="26">
        <f t="array" ref="F62">IFERROR(INDEX(data_2000,MATCH($B$6&amp;F$7,regnr_2000&amp;regnper_2000,0),MATCH($C62,variabel_2000,0)), ".")</f>
        <v>101842</v>
      </c>
      <c r="G62" s="26">
        <f t="array" ref="G62">IFERROR(INDEX(data_2000,MATCH($B$6&amp;G$7,regnr_2000&amp;regnper_2000,0),MATCH($C62,variabel_2000,0)), ".")</f>
        <v>101842</v>
      </c>
      <c r="H62" s="26">
        <f t="array" ref="H62">IFERROR(INDEX(data_2000,MATCH($B$6&amp;H$7,regnr_2000&amp;regnper_2000,0),MATCH($C62,variabel_2000,0)), ".")</f>
        <v>101842</v>
      </c>
    </row>
    <row r="63" spans="1:8">
      <c r="A63" s="16" t="s">
        <v>123</v>
      </c>
      <c r="B63" s="16" t="s">
        <v>124</v>
      </c>
      <c r="C63" s="41" t="s">
        <v>125</v>
      </c>
      <c r="D63" s="26">
        <f t="array" ref="D63">IFERROR(INDEX(data_2000,MATCH($B$6&amp;D$7,regnr_2000&amp;regnper_2000,0),MATCH($C63,variabel_2000,0)), ".")</f>
        <v>0</v>
      </c>
      <c r="E63" s="26">
        <f t="array" ref="E63">IFERROR(INDEX(data_2000,MATCH($B$6&amp;E$7,regnr_2000&amp;regnper_2000,0),MATCH($C63,variabel_2000,0)), ".")</f>
        <v>0</v>
      </c>
      <c r="F63" s="26">
        <f t="array" ref="F63">IFERROR(INDEX(data_2000,MATCH($B$6&amp;F$7,regnr_2000&amp;regnper_2000,0),MATCH($C63,variabel_2000,0)), ".")</f>
        <v>0</v>
      </c>
      <c r="G63" s="26">
        <f t="array" ref="G63">IFERROR(INDEX(data_2000,MATCH($B$6&amp;G$7,regnr_2000&amp;regnper_2000,0),MATCH($C63,variabel_2000,0)), ".")</f>
        <v>0</v>
      </c>
      <c r="H63" s="26">
        <f t="array" ref="H63">IFERROR(INDEX(data_2000,MATCH($B$6&amp;H$7,regnr_2000&amp;regnper_2000,0),MATCH($C63,variabel_2000,0)), ".")</f>
        <v>0</v>
      </c>
    </row>
    <row r="64" spans="1:8">
      <c r="A64" s="16" t="s">
        <v>126</v>
      </c>
      <c r="B64" s="16" t="s">
        <v>127</v>
      </c>
      <c r="C64" s="41" t="s">
        <v>128</v>
      </c>
      <c r="D64" s="26">
        <f t="array" ref="D64">IFERROR(INDEX(data_2000,MATCH($B$6&amp;D$7,regnr_2000&amp;regnper_2000,0),MATCH($C64,variabel_2000,0)), ".")</f>
        <v>7179950</v>
      </c>
      <c r="E64" s="26">
        <f t="array" ref="E64">IFERROR(INDEX(data_2000,MATCH($B$6&amp;E$7,regnr_2000&amp;regnper_2000,0),MATCH($C64,variabel_2000,0)), ".")</f>
        <v>7428518</v>
      </c>
      <c r="F64" s="26">
        <f t="array" ref="F64">IFERROR(INDEX(data_2000,MATCH($B$6&amp;F$7,regnr_2000&amp;regnper_2000,0),MATCH($C64,variabel_2000,0)), ".")</f>
        <v>7537282</v>
      </c>
      <c r="G64" s="26">
        <f t="array" ref="G64">IFERROR(INDEX(data_2000,MATCH($B$6&amp;G$7,regnr_2000&amp;regnper_2000,0),MATCH($C64,variabel_2000,0)), ".")</f>
        <v>8139611</v>
      </c>
      <c r="H64" s="26">
        <f t="array" ref="H64">IFERROR(INDEX(data_2000,MATCH($B$6&amp;H$7,regnr_2000&amp;regnper_2000,0),MATCH($C64,variabel_2000,0)), ".")</f>
        <v>8503685</v>
      </c>
    </row>
    <row r="65" spans="1:8">
      <c r="A65" s="16" t="s">
        <v>129</v>
      </c>
      <c r="B65" s="16" t="s">
        <v>130</v>
      </c>
      <c r="C65" s="41" t="s">
        <v>131</v>
      </c>
      <c r="D65" s="26">
        <f t="array" ref="D65">IFERROR(INDEX(data_2000,MATCH($B$6&amp;D$7,regnr_2000&amp;regnper_2000,0),MATCH($C65,variabel_2000,0)), ".")</f>
        <v>812300</v>
      </c>
      <c r="E65" s="26">
        <f t="array" ref="E65">IFERROR(INDEX(data_2000,MATCH($B$6&amp;E$7,regnr_2000&amp;regnper_2000,0),MATCH($C65,variabel_2000,0)), ".")</f>
        <v>782963</v>
      </c>
      <c r="F65" s="26">
        <f t="array" ref="F65">IFERROR(INDEX(data_2000,MATCH($B$6&amp;F$7,regnr_2000&amp;regnper_2000,0),MATCH($C65,variabel_2000,0)), ".")</f>
        <v>658663</v>
      </c>
      <c r="G65" s="26">
        <f t="array" ref="G65">IFERROR(INDEX(data_2000,MATCH($B$6&amp;G$7,regnr_2000&amp;regnper_2000,0),MATCH($C65,variabel_2000,0)), ".")</f>
        <v>597061</v>
      </c>
      <c r="H65" s="26">
        <f t="array" ref="H65">IFERROR(INDEX(data_2000,MATCH($B$6&amp;H$7,regnr_2000&amp;regnper_2000,0),MATCH($C65,variabel_2000,0)), ".")</f>
        <v>5047501</v>
      </c>
    </row>
    <row r="66" spans="1:8">
      <c r="A66" s="16" t="s">
        <v>132</v>
      </c>
      <c r="B66" s="16" t="s">
        <v>133</v>
      </c>
      <c r="C66" s="41" t="s">
        <v>134</v>
      </c>
      <c r="D66" s="26">
        <f t="array" ref="D66">IFERROR(INDEX(data_2000,MATCH($B$6&amp;D$7,regnr_2000&amp;regnper_2000,0),MATCH($C66,variabel_2000,0)), ".")</f>
        <v>6367650</v>
      </c>
      <c r="E66" s="26">
        <f t="array" ref="E66">IFERROR(INDEX(data_2000,MATCH($B$6&amp;E$7,regnr_2000&amp;regnper_2000,0),MATCH($C66,variabel_2000,0)), ".")</f>
        <v>6645555</v>
      </c>
      <c r="F66" s="26">
        <f t="array" ref="F66">IFERROR(INDEX(data_2000,MATCH($B$6&amp;F$7,regnr_2000&amp;regnper_2000,0),MATCH($C66,variabel_2000,0)), ".")</f>
        <v>6878619</v>
      </c>
      <c r="G66" s="26">
        <f t="array" ref="G66">IFERROR(INDEX(data_2000,MATCH($B$6&amp;G$7,regnr_2000&amp;regnper_2000,0),MATCH($C66,variabel_2000,0)), ".")</f>
        <v>7542550</v>
      </c>
      <c r="H66" s="26">
        <f t="array" ref="H66">IFERROR(INDEX(data_2000,MATCH($B$6&amp;H$7,regnr_2000&amp;regnper_2000,0),MATCH($C66,variabel_2000,0)), ".")</f>
        <v>3456184</v>
      </c>
    </row>
    <row r="67" spans="1:8">
      <c r="A67" s="16" t="s">
        <v>135</v>
      </c>
      <c r="B67" s="16" t="s">
        <v>136</v>
      </c>
      <c r="C67" s="41" t="s">
        <v>137</v>
      </c>
      <c r="D67" s="26">
        <f t="array" ref="D67">IFERROR(INDEX(data_2000,MATCH($B$6&amp;D$7,regnr_2000&amp;regnper_2000,0),MATCH($C67,variabel_2000,0)), ".")</f>
        <v>0</v>
      </c>
      <c r="E67" s="26">
        <f t="array" ref="E67">IFERROR(INDEX(data_2000,MATCH($B$6&amp;E$7,regnr_2000&amp;regnper_2000,0),MATCH($C67,variabel_2000,0)), ".")</f>
        <v>0</v>
      </c>
      <c r="F67" s="26">
        <f t="array" ref="F67">IFERROR(INDEX(data_2000,MATCH($B$6&amp;F$7,regnr_2000&amp;regnper_2000,0),MATCH($C67,variabel_2000,0)), ".")</f>
        <v>0</v>
      </c>
      <c r="G67" s="26">
        <f t="array" ref="G67">IFERROR(INDEX(data_2000,MATCH($B$6&amp;G$7,regnr_2000&amp;regnper_2000,0),MATCH($C67,variabel_2000,0)), ".")</f>
        <v>0</v>
      </c>
      <c r="H67" s="26">
        <f t="array" ref="H67">IFERROR(INDEX(data_2000,MATCH($B$6&amp;H$7,regnr_2000&amp;regnper_2000,0),MATCH($C67,variabel_2000,0)), ".")</f>
        <v>0</v>
      </c>
    </row>
    <row r="68" spans="1:8">
      <c r="A68" s="16" t="s">
        <v>138</v>
      </c>
      <c r="B68" s="16" t="s">
        <v>139</v>
      </c>
      <c r="C68" s="41" t="s">
        <v>140</v>
      </c>
      <c r="D68" s="26">
        <f t="array" ref="D68">IFERROR(INDEX(data_2000,MATCH($B$6&amp;D$7,regnr_2000&amp;regnper_2000,0),MATCH($C68,variabel_2000,0)), ".")</f>
        <v>0</v>
      </c>
      <c r="E68" s="26">
        <f t="array" ref="E68">IFERROR(INDEX(data_2000,MATCH($B$6&amp;E$7,regnr_2000&amp;regnper_2000,0),MATCH($C68,variabel_2000,0)), ".")</f>
        <v>0</v>
      </c>
      <c r="F68" s="26">
        <f t="array" ref="F68">IFERROR(INDEX(data_2000,MATCH($B$6&amp;F$7,regnr_2000&amp;regnper_2000,0),MATCH($C68,variabel_2000,0)), ".")</f>
        <v>0</v>
      </c>
      <c r="G68" s="26">
        <f t="array" ref="G68">IFERROR(INDEX(data_2000,MATCH($B$6&amp;G$7,regnr_2000&amp;regnper_2000,0),MATCH($C68,variabel_2000,0)), ".")</f>
        <v>0</v>
      </c>
      <c r="H68" s="26">
        <f t="array" ref="H68">IFERROR(INDEX(data_2000,MATCH($B$6&amp;H$7,regnr_2000&amp;regnper_2000,0),MATCH($C68,variabel_2000,0)), ".")</f>
        <v>0</v>
      </c>
    </row>
    <row r="69" spans="1:8">
      <c r="A69" s="16" t="s">
        <v>141</v>
      </c>
      <c r="B69" s="16" t="s">
        <v>142</v>
      </c>
      <c r="C69" s="41" t="s">
        <v>143</v>
      </c>
      <c r="D69" s="26">
        <f t="array" ref="D69">IFERROR(INDEX(data_2000,MATCH($B$6&amp;D$7,regnr_2000&amp;regnper_2000,0),MATCH($C69,variabel_2000,0)), ".")</f>
        <v>0</v>
      </c>
      <c r="E69" s="26">
        <f t="array" ref="E69">IFERROR(INDEX(data_2000,MATCH($B$6&amp;E$7,regnr_2000&amp;regnper_2000,0),MATCH($C69,variabel_2000,0)), ".")</f>
        <v>0</v>
      </c>
      <c r="F69" s="26">
        <f t="array" ref="F69">IFERROR(INDEX(data_2000,MATCH($B$6&amp;F$7,regnr_2000&amp;regnper_2000,0),MATCH($C69,variabel_2000,0)), ".")</f>
        <v>0</v>
      </c>
      <c r="G69" s="26">
        <f t="array" ref="G69">IFERROR(INDEX(data_2000,MATCH($B$6&amp;G$7,regnr_2000&amp;regnper_2000,0),MATCH($C69,variabel_2000,0)), ".")</f>
        <v>0</v>
      </c>
      <c r="H69" s="26">
        <f t="array" ref="H69">IFERROR(INDEX(data_2000,MATCH($B$6&amp;H$7,regnr_2000&amp;regnper_2000,0),MATCH($C69,variabel_2000,0)), ".")</f>
        <v>0</v>
      </c>
    </row>
    <row r="70" spans="1:8">
      <c r="A70" s="16"/>
      <c r="B70" s="18" t="s">
        <v>144</v>
      </c>
      <c r="C70" s="41" t="s">
        <v>145</v>
      </c>
      <c r="D70" s="40">
        <f t="array" ref="D70">IFERROR(INDEX(data_2000,MATCH($B$6&amp;D$7,regnr_2000&amp;regnper_2000,0),MATCH($C70,variabel_2000,0)), ".")</f>
        <v>7588272</v>
      </c>
      <c r="E70" s="40">
        <f t="array" ref="E70">IFERROR(INDEX(data_2000,MATCH($B$6&amp;E$7,regnr_2000&amp;regnper_2000,0),MATCH($C70,variabel_2000,0)), ".")</f>
        <v>7836840</v>
      </c>
      <c r="F70" s="40">
        <f t="array" ref="F70">IFERROR(INDEX(data_2000,MATCH($B$6&amp;F$7,regnr_2000&amp;regnper_2000,0),MATCH($C70,variabel_2000,0)), ".")</f>
        <v>7945604</v>
      </c>
      <c r="G70" s="40">
        <f t="array" ref="G70">IFERROR(INDEX(data_2000,MATCH($B$6&amp;G$7,regnr_2000&amp;regnper_2000,0),MATCH($C70,variabel_2000,0)), ".")</f>
        <v>8547933</v>
      </c>
      <c r="H70" s="40">
        <f t="array" ref="H70">IFERROR(INDEX(data_2000,MATCH($B$6&amp;H$7,regnr_2000&amp;regnper_2000,0),MATCH($C70,variabel_2000,0)), ".")</f>
        <v>8912007</v>
      </c>
    </row>
    <row r="71" spans="1:8">
      <c r="A71" s="16"/>
      <c r="B71" s="18" t="s">
        <v>146</v>
      </c>
      <c r="C71" s="41" t="s">
        <v>147</v>
      </c>
      <c r="D71" s="40">
        <f t="array" ref="D71">IFERROR(INDEX(data_2000,MATCH($B$6&amp;D$7,regnr_2000&amp;regnper_2000,0),MATCH($C71,variabel_2000,0)), ".")</f>
        <v>139734644</v>
      </c>
      <c r="E71" s="40">
        <f t="array" ref="E71">IFERROR(INDEX(data_2000,MATCH($B$6&amp;E$7,regnr_2000&amp;regnper_2000,0),MATCH($C71,variabel_2000,0)), ".")</f>
        <v>160746136</v>
      </c>
      <c r="F71" s="40">
        <f t="array" ref="F71">IFERROR(INDEX(data_2000,MATCH($B$6&amp;F$7,regnr_2000&amp;regnper_2000,0),MATCH($C71,variabel_2000,0)), ".")</f>
        <v>176030513</v>
      </c>
      <c r="G71" s="40">
        <f t="array" ref="G71">IFERROR(INDEX(data_2000,MATCH($B$6&amp;G$7,regnr_2000&amp;regnper_2000,0),MATCH($C71,variabel_2000,0)), ".")</f>
        <v>194532271</v>
      </c>
      <c r="H71" s="40">
        <f t="array" ref="H71">IFERROR(INDEX(data_2000,MATCH($B$6&amp;H$7,regnr_2000&amp;regnper_2000,0),MATCH($C71,variabel_2000,0)), ".")</f>
        <v>208899557</v>
      </c>
    </row>
    <row r="72" spans="1:8">
      <c r="A72" s="36"/>
      <c r="B72" s="37"/>
      <c r="C72" s="38"/>
      <c r="D72" s="6"/>
      <c r="E72" s="6"/>
      <c r="F72" s="6"/>
      <c r="G72" s="6"/>
      <c r="H72" s="6"/>
    </row>
    <row r="73" spans="1:8" ht="25.5" customHeight="1">
      <c r="A73" s="76" t="s">
        <v>148</v>
      </c>
      <c r="B73" s="76"/>
      <c r="C73" s="76"/>
      <c r="D73" s="76"/>
      <c r="E73" s="76"/>
      <c r="F73" s="76"/>
      <c r="G73" s="76"/>
      <c r="H73" s="76"/>
    </row>
    <row r="74" spans="1:8" ht="17.25" customHeight="1">
      <c r="A74" s="21"/>
      <c r="B74" s="4"/>
      <c r="C74" s="13" t="s">
        <v>1</v>
      </c>
      <c r="D74" s="67">
        <v>2000</v>
      </c>
      <c r="E74" s="67">
        <v>2001</v>
      </c>
      <c r="F74" s="67">
        <v>2002</v>
      </c>
      <c r="G74" s="67">
        <v>2003</v>
      </c>
      <c r="H74" s="67">
        <v>2004</v>
      </c>
    </row>
    <row r="75" spans="1:8">
      <c r="A75" s="42"/>
      <c r="B75" s="42"/>
      <c r="C75" s="12"/>
      <c r="D75" s="27" t="s">
        <v>3</v>
      </c>
      <c r="E75" s="27" t="s">
        <v>3</v>
      </c>
      <c r="F75" s="27" t="s">
        <v>3</v>
      </c>
      <c r="G75" s="27" t="s">
        <v>3</v>
      </c>
      <c r="H75" s="27" t="s">
        <v>3</v>
      </c>
    </row>
    <row r="76" spans="1:8">
      <c r="A76" s="15" t="s">
        <v>4</v>
      </c>
      <c r="B76" s="16" t="s">
        <v>149</v>
      </c>
      <c r="C76" s="41" t="s">
        <v>150</v>
      </c>
      <c r="D76" s="26">
        <f t="array" ref="D76">IFERROR(INDEX(data_2000,MATCH($B$6&amp;D$7,regnr_2000&amp;regnper_2000,0),MATCH($C76,variabel_2000,0)), ".")</f>
        <v>17021</v>
      </c>
      <c r="E76" s="26">
        <f t="array" ref="E76">IFERROR(INDEX(data_2000,MATCH($B$6&amp;E$7,regnr_2000&amp;regnper_2000,0),MATCH($C76,variabel_2000,0)), ".")</f>
        <v>13614</v>
      </c>
      <c r="F76" s="26">
        <f t="array" ref="F76">IFERROR(INDEX(data_2000,MATCH($B$6&amp;F$7,regnr_2000&amp;regnper_2000,0),MATCH($C76,variabel_2000,0)), ".")</f>
        <v>15830</v>
      </c>
      <c r="G76" s="26">
        <f t="array" ref="G76">IFERROR(INDEX(data_2000,MATCH($B$6&amp;G$7,regnr_2000&amp;regnper_2000,0),MATCH($C76,variabel_2000,0)), ".")</f>
        <v>19014</v>
      </c>
      <c r="H76" s="26">
        <f t="array" ref="H76">IFERROR(INDEX(data_2000,MATCH($B$6&amp;H$7,regnr_2000&amp;regnper_2000,0),MATCH($C76,variabel_2000,0)), ".")</f>
        <v>19180</v>
      </c>
    </row>
    <row r="77" spans="1:8">
      <c r="A77" s="15" t="s">
        <v>7</v>
      </c>
      <c r="B77" s="16" t="s">
        <v>151</v>
      </c>
      <c r="C77" s="41" t="s">
        <v>152</v>
      </c>
      <c r="D77" s="26">
        <f t="array" ref="D77">IFERROR(INDEX(data_2000,MATCH($B$6&amp;D$7,regnr_2000&amp;regnper_2000,0),MATCH($C77,variabel_2000,0)), ".")</f>
        <v>52000</v>
      </c>
      <c r="E77" s="26">
        <f t="array" ref="E77">IFERROR(INDEX(data_2000,MATCH($B$6&amp;E$7,regnr_2000&amp;regnper_2000,0),MATCH($C77,variabel_2000,0)), ".")</f>
        <v>51291</v>
      </c>
      <c r="F77" s="26">
        <f t="array" ref="F77">IFERROR(INDEX(data_2000,MATCH($B$6&amp;F$7,regnr_2000&amp;regnper_2000,0),MATCH($C77,variabel_2000,0)), ".")</f>
        <v>80339</v>
      </c>
      <c r="G77" s="26">
        <f t="array" ref="G77">IFERROR(INDEX(data_2000,MATCH($B$6&amp;G$7,regnr_2000&amp;regnper_2000,0),MATCH($C77,variabel_2000,0)), ".")</f>
        <v>67677</v>
      </c>
      <c r="H77" s="26">
        <f t="array" ref="H77">IFERROR(INDEX(data_2000,MATCH($B$6&amp;H$7,regnr_2000&amp;regnper_2000,0),MATCH($C77,variabel_2000,0)), ".")</f>
        <v>90094</v>
      </c>
    </row>
    <row r="78" spans="1:8">
      <c r="A78" s="15"/>
      <c r="B78" s="18" t="s">
        <v>153</v>
      </c>
      <c r="C78" s="41" t="s">
        <v>154</v>
      </c>
      <c r="D78" s="40">
        <f t="array" ref="D78">IFERROR(INDEX(data_2000,MATCH($B$6&amp;D$7,regnr_2000&amp;regnper_2000,0),MATCH($C78,variabel_2000,0)), ".")</f>
        <v>69021</v>
      </c>
      <c r="E78" s="40">
        <f t="array" ref="E78">IFERROR(INDEX(data_2000,MATCH($B$6&amp;E$7,regnr_2000&amp;regnper_2000,0),MATCH($C78,variabel_2000,0)), ".")</f>
        <v>64905</v>
      </c>
      <c r="F78" s="40">
        <f t="array" ref="F78">IFERROR(INDEX(data_2000,MATCH($B$6&amp;F$7,regnr_2000&amp;regnper_2000,0),MATCH($C78,variabel_2000,0)), ".")</f>
        <v>96169</v>
      </c>
      <c r="G78" s="40">
        <f t="array" ref="G78">IFERROR(INDEX(data_2000,MATCH($B$6&amp;G$7,regnr_2000&amp;regnper_2000,0),MATCH($C78,variabel_2000,0)), ".")</f>
        <v>86691</v>
      </c>
      <c r="H78" s="40">
        <f t="array" ref="H78">IFERROR(INDEX(data_2000,MATCH($B$6&amp;H$7,regnr_2000&amp;regnper_2000,0),MATCH($C78,variabel_2000,0)), ".")</f>
        <v>109274</v>
      </c>
    </row>
  </sheetData>
  <sheetProtection algorithmName="SHA-512" hashValue="E81nbz7gSkS/lUhDWSkEhOnb/QnvkRW7tzdLL70MLBD2RIb5vyzocfTp+N0saucmzsxi0j/1kI2948uB9SiprA==" saltValue="hgm9QwmwDR5MqwNrRsHMpQ==" spinCount="100000" sheet="1"/>
  <mergeCells count="5">
    <mergeCell ref="A1:B1"/>
    <mergeCell ref="A4:B5"/>
    <mergeCell ref="A73:H73"/>
    <mergeCell ref="A32:H32"/>
    <mergeCell ref="A8:H8"/>
  </mergeCells>
  <dataValidations count="1">
    <dataValidation type="list" allowBlank="1" showInputMessage="1" showErrorMessage="1" sqref="A4" xr:uid="{00000000-0002-0000-0100-000000000000}">
      <formula1>drop_2000</formula1>
    </dataValidation>
  </dataValidations>
  <hyperlinks>
    <hyperlink ref="A1:B1" location="Indholdsfortegnelse!A1" display="Tilbage til indholdsfortegnelse" xr:uid="{00000000-0004-0000-0100-000000000000}"/>
  </hyperlinks>
  <pageMargins left="0.70866141732283472" right="0.70866141732283472" top="0.74803149606299213" bottom="0.74803149606299213" header="0.31496062992125984" footer="0.31496062992125984"/>
  <pageSetup paperSize="9" scale="56" fitToHeight="0" orientation="portrait"/>
  <headerFooter scaleWithDoc="0" alignWithMargins="0">
    <oddHeader>&amp;L&amp;C&amp;G&amp;R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3">
    <tabColor theme="2"/>
    <pageSetUpPr fitToPage="1"/>
  </sheetPr>
  <dimension ref="A1:N109"/>
  <sheetViews>
    <sheetView showGridLines="0" zoomScaleNormal="100" workbookViewId="0">
      <selection activeCell="F103" sqref="F103"/>
    </sheetView>
  </sheetViews>
  <sheetFormatPr defaultColWidth="11.42578125" defaultRowHeight="15"/>
  <cols>
    <col min="1" max="1" width="7.5703125" customWidth="1"/>
    <col min="2" max="2" width="56.85546875" customWidth="1"/>
    <col min="3" max="3" width="11.140625" customWidth="1"/>
    <col min="4" max="14" width="15" customWidth="1"/>
    <col min="15" max="15" width="3.7109375" customWidth="1"/>
    <col min="16" max="18" width="0" hidden="1" customWidth="1"/>
  </cols>
  <sheetData>
    <row r="1" spans="1:14">
      <c r="A1" s="73" t="s">
        <v>155</v>
      </c>
      <c r="B1" s="73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</row>
    <row r="2" spans="1:14">
      <c r="A2" s="43"/>
      <c r="B2" s="43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</row>
    <row r="3" spans="1:14">
      <c r="A3" s="50" t="s">
        <v>156</v>
      </c>
      <c r="B3" s="49"/>
      <c r="C3" s="77"/>
      <c r="D3" s="77"/>
      <c r="E3" s="11"/>
      <c r="F3" s="11"/>
      <c r="G3" s="11"/>
      <c r="H3" s="11"/>
      <c r="I3" s="11"/>
      <c r="J3" s="11"/>
      <c r="K3" s="11"/>
      <c r="L3" s="11"/>
      <c r="M3" s="11"/>
      <c r="N3" s="11"/>
    </row>
    <row r="4" spans="1:14">
      <c r="A4" s="79" t="s">
        <v>343</v>
      </c>
      <c r="B4" s="79"/>
      <c r="C4" s="78"/>
      <c r="D4" s="78"/>
      <c r="E4" s="11"/>
      <c r="F4" s="11"/>
      <c r="G4" s="11"/>
      <c r="H4" s="11"/>
      <c r="I4" s="11"/>
      <c r="J4" s="11"/>
      <c r="K4" s="11"/>
      <c r="L4" s="11"/>
      <c r="M4" s="11"/>
      <c r="N4" s="11"/>
    </row>
    <row r="5" spans="1:14">
      <c r="A5" s="79"/>
      <c r="B5" s="79"/>
      <c r="C5" s="23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</row>
    <row r="6" spans="1:14">
      <c r="A6" s="49" t="s">
        <v>157</v>
      </c>
      <c r="B6" s="69">
        <f>INDEX(drop_2015,MATCH(A4,drop_navn_2015,0))</f>
        <v>20003</v>
      </c>
      <c r="C6" s="48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</row>
    <row r="7" spans="1:14">
      <c r="A7" s="11"/>
      <c r="B7" s="22"/>
      <c r="C7" s="23"/>
      <c r="D7" s="39" t="str">
        <f t="shared" ref="D7:N7" si="0">D9&amp;"12"</f>
        <v>200512</v>
      </c>
      <c r="E7" s="39" t="str">
        <f t="shared" si="0"/>
        <v>200612</v>
      </c>
      <c r="F7" s="39" t="str">
        <f t="shared" si="0"/>
        <v>200712</v>
      </c>
      <c r="G7" s="39" t="str">
        <f t="shared" si="0"/>
        <v>200812</v>
      </c>
      <c r="H7" s="39" t="str">
        <f t="shared" si="0"/>
        <v>200912</v>
      </c>
      <c r="I7" s="39" t="str">
        <f t="shared" si="0"/>
        <v>201012</v>
      </c>
      <c r="J7" s="39" t="str">
        <f t="shared" si="0"/>
        <v>201112</v>
      </c>
      <c r="K7" s="39" t="str">
        <f t="shared" si="0"/>
        <v>201212</v>
      </c>
      <c r="L7" s="39" t="str">
        <f t="shared" si="0"/>
        <v>201312</v>
      </c>
      <c r="M7" s="39" t="str">
        <f t="shared" si="0"/>
        <v>201412</v>
      </c>
      <c r="N7" s="39" t="str">
        <f t="shared" si="0"/>
        <v>201512</v>
      </c>
    </row>
    <row r="8" spans="1:14" ht="27" customHeight="1">
      <c r="A8" s="76" t="s">
        <v>0</v>
      </c>
      <c r="B8" s="76"/>
      <c r="C8" s="76"/>
      <c r="D8" s="76"/>
      <c r="E8" s="76"/>
      <c r="F8" s="76"/>
      <c r="G8" s="76"/>
      <c r="H8" s="76"/>
      <c r="I8" s="76"/>
      <c r="J8" s="76"/>
      <c r="K8" s="76"/>
      <c r="L8" s="76"/>
      <c r="M8" s="76"/>
      <c r="N8" s="76"/>
    </row>
    <row r="9" spans="1:14" ht="15.75" customHeight="1">
      <c r="A9" s="52"/>
      <c r="B9" s="4"/>
      <c r="C9" s="41" t="s">
        <v>1</v>
      </c>
      <c r="D9" s="67">
        <v>2005</v>
      </c>
      <c r="E9" s="67">
        <v>2006</v>
      </c>
      <c r="F9" s="67">
        <v>2007</v>
      </c>
      <c r="G9" s="67">
        <v>2008</v>
      </c>
      <c r="H9" s="67">
        <v>2009</v>
      </c>
      <c r="I9" s="67">
        <v>2010</v>
      </c>
      <c r="J9" s="67">
        <v>2011</v>
      </c>
      <c r="K9" s="67">
        <v>2012</v>
      </c>
      <c r="L9" s="67">
        <v>2013</v>
      </c>
      <c r="M9" s="67">
        <v>2014</v>
      </c>
      <c r="N9" s="67">
        <v>2015</v>
      </c>
    </row>
    <row r="10" spans="1:14">
      <c r="A10" s="42" t="s">
        <v>2</v>
      </c>
      <c r="B10" s="42"/>
      <c r="C10" s="12"/>
      <c r="D10" s="27" t="s">
        <v>3</v>
      </c>
      <c r="E10" s="27" t="s">
        <v>3</v>
      </c>
      <c r="F10" s="27" t="s">
        <v>3</v>
      </c>
      <c r="G10" s="27" t="s">
        <v>3</v>
      </c>
      <c r="H10" s="27" t="s">
        <v>3</v>
      </c>
      <c r="I10" s="27" t="s">
        <v>3</v>
      </c>
      <c r="J10" s="27" t="s">
        <v>3</v>
      </c>
      <c r="K10" s="27" t="s">
        <v>3</v>
      </c>
      <c r="L10" s="27" t="s">
        <v>3</v>
      </c>
      <c r="M10" s="27" t="s">
        <v>3</v>
      </c>
      <c r="N10" s="27" t="s">
        <v>3</v>
      </c>
    </row>
    <row r="11" spans="1:14">
      <c r="A11" s="15" t="s">
        <v>4</v>
      </c>
      <c r="B11" s="16" t="s">
        <v>5</v>
      </c>
      <c r="C11" s="41" t="s">
        <v>179</v>
      </c>
      <c r="D11" s="26">
        <f t="array" ref="D11">IFERROR(INDEX(data_2015,MATCH($B$6&amp;D$7,regnr_2015&amp;aar_2015,0),MATCH($C11,variabel_2015,0)),".")</f>
        <v>7433595</v>
      </c>
      <c r="E11" s="26">
        <f t="array" ref="E11">IFERROR(INDEX(data_2015,MATCH($B$6&amp;E$7,regnr_2015&amp;aar_2015,0),MATCH($C11,variabel_2015,0)),".")</f>
        <v>7297369</v>
      </c>
      <c r="F11" s="26">
        <f t="array" ref="F11">IFERROR(INDEX(data_2015,MATCH($B$6&amp;F$7,regnr_2015&amp;aar_2015,0),MATCH($C11,variabel_2015,0)),".")</f>
        <v>8653521</v>
      </c>
      <c r="G11" s="26">
        <f t="array" ref="G11">IFERROR(INDEX(data_2015,MATCH($B$6&amp;G$7,regnr_2015&amp;aar_2015,0),MATCH($C11,variabel_2015,0)),".")</f>
        <v>10338730</v>
      </c>
      <c r="H11" s="26">
        <f t="array" ref="H11">IFERROR(INDEX(data_2015,MATCH($B$6&amp;H$7,regnr_2015&amp;aar_2015,0),MATCH($C11,variabel_2015,0)),".")</f>
        <v>10804894</v>
      </c>
      <c r="I11" s="26">
        <f t="array" ref="I11">IFERROR(INDEX(data_2015,MATCH($B$6&amp;I$7,regnr_2015&amp;aar_2015,0),MATCH($C11,variabel_2015,0)),".")</f>
        <v>8480376</v>
      </c>
      <c r="J11" s="26">
        <f t="array" ref="J11">IFERROR(INDEX(data_2015,MATCH($B$6&amp;J$7,regnr_2015&amp;aar_2015,0),MATCH($C11,variabel_2015,0)),".")</f>
        <v>7827535</v>
      </c>
      <c r="K11" s="26">
        <f t="array" ref="K11">IFERROR(INDEX(data_2015,MATCH($B$6&amp;K$7,regnr_2015&amp;aar_2015,0),MATCH($C11,variabel_2015,0)),".")</f>
        <v>7332758</v>
      </c>
      <c r="L11" s="26">
        <f t="array" ref="L11">IFERROR(INDEX(data_2015,MATCH($B$6&amp;L$7,regnr_2015&amp;aar_2015,0),MATCH($C11,variabel_2015,0)),".")</f>
        <v>7120041</v>
      </c>
      <c r="M11" s="26">
        <f t="array" ref="M11">IFERROR(INDEX(data_2015,MATCH($B$6&amp;M$7,regnr_2015&amp;aar_2015,0),MATCH($C11,variabel_2015,0)),".")</f>
        <v>7378683</v>
      </c>
      <c r="N11" s="26">
        <f t="array" ref="N11">IFERROR(INDEX(data_2015,MATCH($B$6&amp;N$7,regnr_2015&amp;aar_2015,0),MATCH($C11,variabel_2015,0)),".")</f>
        <v>7607041</v>
      </c>
    </row>
    <row r="12" spans="1:14">
      <c r="A12" s="15" t="s">
        <v>7</v>
      </c>
      <c r="B12" s="16" t="s">
        <v>8</v>
      </c>
      <c r="C12" s="41" t="s">
        <v>180</v>
      </c>
      <c r="D12" s="26">
        <f t="array" ref="D12">IFERROR(INDEX(data_2015,MATCH($B$6&amp;D$7,regnr_2015&amp;aar_2015,0),MATCH($C12,variabel_2015,0)),".")</f>
        <v>6411918</v>
      </c>
      <c r="E12" s="26">
        <f t="array" ref="E12">IFERROR(INDEX(data_2015,MATCH($B$6&amp;E$7,regnr_2015&amp;aar_2015,0),MATCH($C12,variabel_2015,0)),".")</f>
        <v>6263978</v>
      </c>
      <c r="F12" s="26">
        <f t="array" ref="F12">IFERROR(INDEX(data_2015,MATCH($B$6&amp;F$7,regnr_2015&amp;aar_2015,0),MATCH($C12,variabel_2015,0)),".")</f>
        <v>7460726</v>
      </c>
      <c r="G12" s="26">
        <f t="array" ref="G12">IFERROR(INDEX(data_2015,MATCH($B$6&amp;G$7,regnr_2015&amp;aar_2015,0),MATCH($C12,variabel_2015,0)),".")</f>
        <v>8949167</v>
      </c>
      <c r="H12" s="26">
        <f t="array" ref="H12">IFERROR(INDEX(data_2015,MATCH($B$6&amp;H$7,regnr_2015&amp;aar_2015,0),MATCH($C12,variabel_2015,0)),".")</f>
        <v>9201262</v>
      </c>
      <c r="I12" s="26">
        <f t="array" ref="I12">IFERROR(INDEX(data_2015,MATCH($B$6&amp;I$7,regnr_2015&amp;aar_2015,0),MATCH($C12,variabel_2015,0)),".")</f>
        <v>6970838</v>
      </c>
      <c r="J12" s="26">
        <f t="array" ref="J12">IFERROR(INDEX(data_2015,MATCH($B$6&amp;J$7,regnr_2015&amp;aar_2015,0),MATCH($C12,variabel_2015,0)),".")</f>
        <v>6254715</v>
      </c>
      <c r="K12" s="26">
        <f t="array" ref="K12">IFERROR(INDEX(data_2015,MATCH($B$6&amp;K$7,regnr_2015&amp;aar_2015,0),MATCH($C12,variabel_2015,0)),".")</f>
        <v>5775105</v>
      </c>
      <c r="L12" s="26">
        <f t="array" ref="L12">IFERROR(INDEX(data_2015,MATCH($B$6&amp;L$7,regnr_2015&amp;aar_2015,0),MATCH($C12,variabel_2015,0)),".")</f>
        <v>5260523</v>
      </c>
      <c r="M12" s="26">
        <f t="array" ref="M12">IFERROR(INDEX(data_2015,MATCH($B$6&amp;M$7,regnr_2015&amp;aar_2015,0),MATCH($C12,variabel_2015,0)),".")</f>
        <v>5407367</v>
      </c>
      <c r="N12" s="26">
        <f t="array" ref="N12">IFERROR(INDEX(data_2015,MATCH($B$6&amp;N$7,regnr_2015&amp;aar_2015,0),MATCH($C12,variabel_2015,0)),".")</f>
        <v>5664110</v>
      </c>
    </row>
    <row r="13" spans="1:14">
      <c r="A13" s="17" t="s">
        <v>10</v>
      </c>
      <c r="B13" s="18" t="s">
        <v>11</v>
      </c>
      <c r="C13" s="41" t="s">
        <v>181</v>
      </c>
      <c r="D13" s="40">
        <f t="array" ref="D13">IFERROR(INDEX(data_2015,MATCH($B$6&amp;D$7,regnr_2015&amp;aar_2015,0),MATCH($C13,variabel_2015,0)),".")</f>
        <v>1021677</v>
      </c>
      <c r="E13" s="40">
        <f t="array" ref="E13">IFERROR(INDEX(data_2015,MATCH($B$6&amp;E$7,regnr_2015&amp;aar_2015,0),MATCH($C13,variabel_2015,0)),".")</f>
        <v>1033391</v>
      </c>
      <c r="F13" s="40">
        <f t="array" ref="F13">IFERROR(INDEX(data_2015,MATCH($B$6&amp;F$7,regnr_2015&amp;aar_2015,0),MATCH($C13,variabel_2015,0)),".")</f>
        <v>1192795</v>
      </c>
      <c r="G13" s="40">
        <f t="array" ref="G13">IFERROR(INDEX(data_2015,MATCH($B$6&amp;G$7,regnr_2015&amp;aar_2015,0),MATCH($C13,variabel_2015,0)),".")</f>
        <v>1389563</v>
      </c>
      <c r="H13" s="40">
        <f t="array" ref="H13">IFERROR(INDEX(data_2015,MATCH($B$6&amp;H$7,regnr_2015&amp;aar_2015,0),MATCH($C13,variabel_2015,0)),".")</f>
        <v>1603632</v>
      </c>
      <c r="I13" s="40">
        <f t="array" ref="I13">IFERROR(INDEX(data_2015,MATCH($B$6&amp;I$7,regnr_2015&amp;aar_2015,0),MATCH($C13,variabel_2015,0)),".")</f>
        <v>1509538</v>
      </c>
      <c r="J13" s="40">
        <f t="array" ref="J13">IFERROR(INDEX(data_2015,MATCH($B$6&amp;J$7,regnr_2015&amp;aar_2015,0),MATCH($C13,variabel_2015,0)),".")</f>
        <v>1572820</v>
      </c>
      <c r="K13" s="40">
        <f t="array" ref="K13">IFERROR(INDEX(data_2015,MATCH($B$6&amp;K$7,regnr_2015&amp;aar_2015,0),MATCH($C13,variabel_2015,0)),".")</f>
        <v>1557653</v>
      </c>
      <c r="L13" s="40">
        <f t="array" ref="L13">IFERROR(INDEX(data_2015,MATCH($B$6&amp;L$7,regnr_2015&amp;aar_2015,0),MATCH($C13,variabel_2015,0)),".")</f>
        <v>1859518</v>
      </c>
      <c r="M13" s="40">
        <f t="array" ref="M13">IFERROR(INDEX(data_2015,MATCH($B$6&amp;M$7,regnr_2015&amp;aar_2015,0),MATCH($C13,variabel_2015,0)),".")</f>
        <v>1971316</v>
      </c>
      <c r="N13" s="40">
        <f t="array" ref="N13">IFERROR(INDEX(data_2015,MATCH($B$6&amp;N$7,regnr_2015&amp;aar_2015,0),MATCH($C13,variabel_2015,0)),".")</f>
        <v>1942931</v>
      </c>
    </row>
    <row r="14" spans="1:14">
      <c r="A14" s="15" t="s">
        <v>13</v>
      </c>
      <c r="B14" s="16" t="s">
        <v>182</v>
      </c>
      <c r="C14" s="41" t="s">
        <v>183</v>
      </c>
      <c r="D14" s="26">
        <f t="array" ref="D14">IFERROR(INDEX(data_2015,MATCH($B$6&amp;D$7,regnr_2015&amp;aar_2015,0),MATCH($C14,variabel_2015,0)),".")</f>
        <v>28385</v>
      </c>
      <c r="E14" s="26">
        <f t="array" ref="E14">IFERROR(INDEX(data_2015,MATCH($B$6&amp;E$7,regnr_2015&amp;aar_2015,0),MATCH($C14,variabel_2015,0)),".")</f>
        <v>17937</v>
      </c>
      <c r="F14" s="26">
        <f t="array" ref="F14">IFERROR(INDEX(data_2015,MATCH($B$6&amp;F$7,regnr_2015&amp;aar_2015,0),MATCH($C14,variabel_2015,0)),".")</f>
        <v>19227</v>
      </c>
      <c r="G14" s="26">
        <f t="array" ref="G14">IFERROR(INDEX(data_2015,MATCH($B$6&amp;G$7,regnr_2015&amp;aar_2015,0),MATCH($C14,variabel_2015,0)),".")</f>
        <v>24066</v>
      </c>
      <c r="H14" s="26">
        <f t="array" ref="H14">IFERROR(INDEX(data_2015,MATCH($B$6&amp;H$7,regnr_2015&amp;aar_2015,0),MATCH($C14,variabel_2015,0)),".")</f>
        <v>15040</v>
      </c>
      <c r="I14" s="26">
        <f t="array" ref="I14">IFERROR(INDEX(data_2015,MATCH($B$6&amp;I$7,regnr_2015&amp;aar_2015,0),MATCH($C14,variabel_2015,0)),".")</f>
        <v>5275</v>
      </c>
      <c r="J14" s="26">
        <f t="array" ref="J14">IFERROR(INDEX(data_2015,MATCH($B$6&amp;J$7,regnr_2015&amp;aar_2015,0),MATCH($C14,variabel_2015,0)),".")</f>
        <v>5454</v>
      </c>
      <c r="K14" s="26">
        <f t="array" ref="K14">IFERROR(INDEX(data_2015,MATCH($B$6&amp;K$7,regnr_2015&amp;aar_2015,0),MATCH($C14,variabel_2015,0)),".")</f>
        <v>9755</v>
      </c>
      <c r="L14" s="26">
        <f t="array" ref="L14">IFERROR(INDEX(data_2015,MATCH($B$6&amp;L$7,regnr_2015&amp;aar_2015,0),MATCH($C14,variabel_2015,0)),".")</f>
        <v>6183</v>
      </c>
      <c r="M14" s="26">
        <f t="array" ref="M14">IFERROR(INDEX(data_2015,MATCH($B$6&amp;M$7,regnr_2015&amp;aar_2015,0),MATCH($C14,variabel_2015,0)),".")</f>
        <v>4348</v>
      </c>
      <c r="N14" s="26">
        <f t="array" ref="N14">IFERROR(INDEX(data_2015,MATCH($B$6&amp;N$7,regnr_2015&amp;aar_2015,0),MATCH($C14,variabel_2015,0)),".")</f>
        <v>9222</v>
      </c>
    </row>
    <row r="15" spans="1:14">
      <c r="A15" s="15" t="s">
        <v>16</v>
      </c>
      <c r="B15" s="16" t="s">
        <v>17</v>
      </c>
      <c r="C15" s="41" t="s">
        <v>184</v>
      </c>
      <c r="D15" s="26">
        <f t="array" ref="D15">IFERROR(INDEX(data_2015,MATCH($B$6&amp;D$7,regnr_2015&amp;aar_2015,0),MATCH($C15,variabel_2015,0)),".")</f>
        <v>300995</v>
      </c>
      <c r="E15" s="26">
        <f t="array" ref="E15">IFERROR(INDEX(data_2015,MATCH($B$6&amp;E$7,regnr_2015&amp;aar_2015,0),MATCH($C15,variabel_2015,0)),".")</f>
        <v>195629</v>
      </c>
      <c r="F15" s="26">
        <f t="array" ref="F15">IFERROR(INDEX(data_2015,MATCH($B$6&amp;F$7,regnr_2015&amp;aar_2015,0),MATCH($C15,variabel_2015,0)),".")</f>
        <v>158773</v>
      </c>
      <c r="G15" s="26">
        <f t="array" ref="G15">IFERROR(INDEX(data_2015,MATCH($B$6&amp;G$7,regnr_2015&amp;aar_2015,0),MATCH($C15,variabel_2015,0)),".")</f>
        <v>134302</v>
      </c>
      <c r="H15" s="26">
        <f t="array" ref="H15">IFERROR(INDEX(data_2015,MATCH($B$6&amp;H$7,regnr_2015&amp;aar_2015,0),MATCH($C15,variabel_2015,0)),".")</f>
        <v>236950</v>
      </c>
      <c r="I15" s="26">
        <f t="array" ref="I15">IFERROR(INDEX(data_2015,MATCH($B$6&amp;I$7,regnr_2015&amp;aar_2015,0),MATCH($C15,variabel_2015,0)),".")</f>
        <v>149266</v>
      </c>
      <c r="J15" s="26">
        <f t="array" ref="J15">IFERROR(INDEX(data_2015,MATCH($B$6&amp;J$7,regnr_2015&amp;aar_2015,0),MATCH($C15,variabel_2015,0)),".")</f>
        <v>91878</v>
      </c>
      <c r="K15" s="26">
        <f t="array" ref="K15">IFERROR(INDEX(data_2015,MATCH($B$6&amp;K$7,regnr_2015&amp;aar_2015,0),MATCH($C15,variabel_2015,0)),".")</f>
        <v>199390</v>
      </c>
      <c r="L15" s="26">
        <f t="array" ref="L15">IFERROR(INDEX(data_2015,MATCH($B$6&amp;L$7,regnr_2015&amp;aar_2015,0),MATCH($C15,variabel_2015,0)),".")</f>
        <v>216178</v>
      </c>
      <c r="M15" s="26">
        <f t="array" ref="M15">IFERROR(INDEX(data_2015,MATCH($B$6&amp;M$7,regnr_2015&amp;aar_2015,0),MATCH($C15,variabel_2015,0)),".")</f>
        <v>250034</v>
      </c>
      <c r="N15" s="26">
        <f t="array" ref="N15">IFERROR(INDEX(data_2015,MATCH($B$6&amp;N$7,regnr_2015&amp;aar_2015,0),MATCH($C15,variabel_2015,0)),".")</f>
        <v>330022</v>
      </c>
    </row>
    <row r="16" spans="1:14">
      <c r="A16" s="15" t="s">
        <v>19</v>
      </c>
      <c r="B16" s="16" t="s">
        <v>20</v>
      </c>
      <c r="C16" s="41" t="s">
        <v>185</v>
      </c>
      <c r="D16" s="26">
        <f t="array" ref="D16">IFERROR(INDEX(data_2015,MATCH($B$6&amp;D$7,regnr_2015&amp;aar_2015,0),MATCH($C16,variabel_2015,0)),".")</f>
        <v>146569</v>
      </c>
      <c r="E16" s="26">
        <f t="array" ref="E16">IFERROR(INDEX(data_2015,MATCH($B$6&amp;E$7,regnr_2015&amp;aar_2015,0),MATCH($C16,variabel_2015,0)),".")</f>
        <v>126077</v>
      </c>
      <c r="F16" s="26">
        <f t="array" ref="F16">IFERROR(INDEX(data_2015,MATCH($B$6&amp;F$7,regnr_2015&amp;aar_2015,0),MATCH($C16,variabel_2015,0)),".")</f>
        <v>100552</v>
      </c>
      <c r="G16" s="26">
        <f t="array" ref="G16">IFERROR(INDEX(data_2015,MATCH($B$6&amp;G$7,regnr_2015&amp;aar_2015,0),MATCH($C16,variabel_2015,0)),".")</f>
        <v>115517</v>
      </c>
      <c r="H16" s="26">
        <f t="array" ref="H16">IFERROR(INDEX(data_2015,MATCH($B$6&amp;H$7,regnr_2015&amp;aar_2015,0),MATCH($C16,variabel_2015,0)),".")</f>
        <v>147337</v>
      </c>
      <c r="I16" s="26">
        <f t="array" ref="I16">IFERROR(INDEX(data_2015,MATCH($B$6&amp;I$7,regnr_2015&amp;aar_2015,0),MATCH($C16,variabel_2015,0)),".")</f>
        <v>204853</v>
      </c>
      <c r="J16" s="26">
        <f t="array" ref="J16">IFERROR(INDEX(data_2015,MATCH($B$6&amp;J$7,regnr_2015&amp;aar_2015,0),MATCH($C16,variabel_2015,0)),".")</f>
        <v>176195</v>
      </c>
      <c r="K16" s="26">
        <f t="array" ref="K16">IFERROR(INDEX(data_2015,MATCH($B$6&amp;K$7,regnr_2015&amp;aar_2015,0),MATCH($C16,variabel_2015,0)),".")</f>
        <v>183021</v>
      </c>
      <c r="L16" s="26">
        <f t="array" ref="L16">IFERROR(INDEX(data_2015,MATCH($B$6&amp;L$7,regnr_2015&amp;aar_2015,0),MATCH($C16,variabel_2015,0)),".")</f>
        <v>134018</v>
      </c>
      <c r="M16" s="26">
        <f t="array" ref="M16">IFERROR(INDEX(data_2015,MATCH($B$6&amp;M$7,regnr_2015&amp;aar_2015,0),MATCH($C16,variabel_2015,0)),".")</f>
        <v>98563</v>
      </c>
      <c r="N16" s="26">
        <f t="array" ref="N16">IFERROR(INDEX(data_2015,MATCH($B$6&amp;N$7,regnr_2015&amp;aar_2015,0),MATCH($C16,variabel_2015,0)),".")</f>
        <v>86032</v>
      </c>
    </row>
    <row r="17" spans="1:14">
      <c r="A17" s="17" t="s">
        <v>22</v>
      </c>
      <c r="B17" s="18" t="s">
        <v>23</v>
      </c>
      <c r="C17" s="41" t="s">
        <v>186</v>
      </c>
      <c r="D17" s="40">
        <f t="array" ref="D17">IFERROR(INDEX(data_2015,MATCH($B$6&amp;D$7,regnr_2015&amp;aar_2015,0),MATCH($C17,variabel_2015,0)),".")</f>
        <v>1204488</v>
      </c>
      <c r="E17" s="40">
        <f t="array" ref="E17">IFERROR(INDEX(data_2015,MATCH($B$6&amp;E$7,regnr_2015&amp;aar_2015,0),MATCH($C17,variabel_2015,0)),".")</f>
        <v>1120880</v>
      </c>
      <c r="F17" s="40">
        <f t="array" ref="F17">IFERROR(INDEX(data_2015,MATCH($B$6&amp;F$7,regnr_2015&amp;aar_2015,0),MATCH($C17,variabel_2015,0)),".")</f>
        <v>1270243</v>
      </c>
      <c r="G17" s="40">
        <f t="array" ref="G17">IFERROR(INDEX(data_2015,MATCH($B$6&amp;G$7,regnr_2015&amp;aar_2015,0),MATCH($C17,variabel_2015,0)),".")</f>
        <v>1432414</v>
      </c>
      <c r="H17" s="40">
        <f t="array" ref="H17">IFERROR(INDEX(data_2015,MATCH($B$6&amp;H$7,regnr_2015&amp;aar_2015,0),MATCH($C17,variabel_2015,0)),".")</f>
        <v>1708285</v>
      </c>
      <c r="I17" s="40">
        <f t="array" ref="I17">IFERROR(INDEX(data_2015,MATCH($B$6&amp;I$7,regnr_2015&amp;aar_2015,0),MATCH($C17,variabel_2015,0)),".")</f>
        <v>1459226</v>
      </c>
      <c r="J17" s="40">
        <f t="array" ref="J17">IFERROR(INDEX(data_2015,MATCH($B$6&amp;J$7,regnr_2015&amp;aar_2015,0),MATCH($C17,variabel_2015,0)),".")</f>
        <v>1493957</v>
      </c>
      <c r="K17" s="40">
        <f t="array" ref="K17">IFERROR(INDEX(data_2015,MATCH($B$6&amp;K$7,regnr_2015&amp;aar_2015,0),MATCH($C17,variabel_2015,0)),".")</f>
        <v>1583777</v>
      </c>
      <c r="L17" s="40">
        <f t="array" ref="L17">IFERROR(INDEX(data_2015,MATCH($B$6&amp;L$7,regnr_2015&amp;aar_2015,0),MATCH($C17,variabel_2015,0)),".")</f>
        <v>1947861</v>
      </c>
      <c r="M17" s="40">
        <f t="array" ref="M17">IFERROR(INDEX(data_2015,MATCH($B$6&amp;M$7,regnr_2015&amp;aar_2015,0),MATCH($C17,variabel_2015,0)),".")</f>
        <v>2127135</v>
      </c>
      <c r="N17" s="40">
        <f t="array" ref="N17">IFERROR(INDEX(data_2015,MATCH($B$6&amp;N$7,regnr_2015&amp;aar_2015,0),MATCH($C17,variabel_2015,0)),".")</f>
        <v>2196143</v>
      </c>
    </row>
    <row r="18" spans="1:14">
      <c r="A18" s="15" t="s">
        <v>25</v>
      </c>
      <c r="B18" s="16" t="s">
        <v>26</v>
      </c>
      <c r="C18" s="41" t="s">
        <v>187</v>
      </c>
      <c r="D18" s="26">
        <f t="array" ref="D18">IFERROR(INDEX(data_2015,MATCH($B$6&amp;D$7,regnr_2015&amp;aar_2015,0),MATCH($C18,variabel_2015,0)),".")</f>
        <v>113117</v>
      </c>
      <c r="E18" s="26">
        <f t="array" ref="E18">IFERROR(INDEX(data_2015,MATCH($B$6&amp;E$7,regnr_2015&amp;aar_2015,0),MATCH($C18,variabel_2015,0)),".")</f>
        <v>236404</v>
      </c>
      <c r="F18" s="26">
        <f t="array" ref="F18">IFERROR(INDEX(data_2015,MATCH($B$6&amp;F$7,regnr_2015&amp;aar_2015,0),MATCH($C18,variabel_2015,0)),".")</f>
        <v>231130</v>
      </c>
      <c r="G18" s="26">
        <f t="array" ref="G18">IFERROR(INDEX(data_2015,MATCH($B$6&amp;G$7,regnr_2015&amp;aar_2015,0),MATCH($C18,variabel_2015,0)),".")</f>
        <v>-700107</v>
      </c>
      <c r="H18" s="26">
        <f t="array" ref="H18">IFERROR(INDEX(data_2015,MATCH($B$6&amp;H$7,regnr_2015&amp;aar_2015,0),MATCH($C18,variabel_2015,0)),".")</f>
        <v>349214</v>
      </c>
      <c r="I18" s="26">
        <f t="array" ref="I18">IFERROR(INDEX(data_2015,MATCH($B$6&amp;I$7,regnr_2015&amp;aar_2015,0),MATCH($C18,variabel_2015,0)),".")</f>
        <v>-247825</v>
      </c>
      <c r="J18" s="26">
        <f t="array" ref="J18">IFERROR(INDEX(data_2015,MATCH($B$6&amp;J$7,regnr_2015&amp;aar_2015,0),MATCH($C18,variabel_2015,0)),".")</f>
        <v>-66094</v>
      </c>
      <c r="K18" s="26">
        <f t="array" ref="K18">IFERROR(INDEX(data_2015,MATCH($B$6&amp;K$7,regnr_2015&amp;aar_2015,0),MATCH($C18,variabel_2015,0)),".")</f>
        <v>-23128</v>
      </c>
      <c r="L18" s="26">
        <f t="array" ref="L18">IFERROR(INDEX(data_2015,MATCH($B$6&amp;L$7,regnr_2015&amp;aar_2015,0),MATCH($C18,variabel_2015,0)),".")</f>
        <v>-213166</v>
      </c>
      <c r="M18" s="26">
        <f t="array" ref="M18">IFERROR(INDEX(data_2015,MATCH($B$6&amp;M$7,regnr_2015&amp;aar_2015,0),MATCH($C18,variabel_2015,0)),".")</f>
        <v>-597809</v>
      </c>
      <c r="N18" s="26">
        <f t="array" ref="N18">IFERROR(INDEX(data_2015,MATCH($B$6&amp;N$7,regnr_2015&amp;aar_2015,0),MATCH($C18,variabel_2015,0)),".")</f>
        <v>-270375</v>
      </c>
    </row>
    <row r="19" spans="1:14">
      <c r="A19" s="15" t="s">
        <v>28</v>
      </c>
      <c r="B19" s="16" t="s">
        <v>188</v>
      </c>
      <c r="C19" s="41" t="s">
        <v>189</v>
      </c>
      <c r="D19" s="26">
        <f t="array" ref="D19">IFERROR(INDEX(data_2015,MATCH($B$6&amp;D$7,regnr_2015&amp;aar_2015,0),MATCH($C19,variabel_2015,0)),".")</f>
        <v>16832</v>
      </c>
      <c r="E19" s="26">
        <f t="array" ref="E19">IFERROR(INDEX(data_2015,MATCH($B$6&amp;E$7,regnr_2015&amp;aar_2015,0),MATCH($C19,variabel_2015,0)),".")</f>
        <v>21347</v>
      </c>
      <c r="F19" s="26">
        <f t="array" ref="F19">IFERROR(INDEX(data_2015,MATCH($B$6&amp;F$7,regnr_2015&amp;aar_2015,0),MATCH($C19,variabel_2015,0)),".")</f>
        <v>25127</v>
      </c>
      <c r="G19" s="26">
        <f t="array" ref="G19">IFERROR(INDEX(data_2015,MATCH($B$6&amp;G$7,regnr_2015&amp;aar_2015,0),MATCH($C19,variabel_2015,0)),".")</f>
        <v>38896</v>
      </c>
      <c r="H19" s="26">
        <f t="array" ref="H19">IFERROR(INDEX(data_2015,MATCH($B$6&amp;H$7,regnr_2015&amp;aar_2015,0),MATCH($C19,variabel_2015,0)),".")</f>
        <v>18307</v>
      </c>
      <c r="I19" s="26">
        <f t="array" ref="I19">IFERROR(INDEX(data_2015,MATCH($B$6&amp;I$7,regnr_2015&amp;aar_2015,0),MATCH($C19,variabel_2015,0)),".")</f>
        <v>21508</v>
      </c>
      <c r="J19" s="26">
        <f t="array" ref="J19">IFERROR(INDEX(data_2015,MATCH($B$6&amp;J$7,regnr_2015&amp;aar_2015,0),MATCH($C19,variabel_2015,0)),".")</f>
        <v>19473</v>
      </c>
      <c r="K19" s="26">
        <f t="array" ref="K19">IFERROR(INDEX(data_2015,MATCH($B$6&amp;K$7,regnr_2015&amp;aar_2015,0),MATCH($C19,variabel_2015,0)),".")</f>
        <v>25759</v>
      </c>
      <c r="L19" s="26">
        <f t="array" ref="L19">IFERROR(INDEX(data_2015,MATCH($B$6&amp;L$7,regnr_2015&amp;aar_2015,0),MATCH($C19,variabel_2015,0)),".")</f>
        <v>25566</v>
      </c>
      <c r="M19" s="26">
        <f t="array" ref="M19">IFERROR(INDEX(data_2015,MATCH($B$6&amp;M$7,regnr_2015&amp;aar_2015,0),MATCH($C19,variabel_2015,0)),".")</f>
        <v>35360</v>
      </c>
      <c r="N19" s="26">
        <f t="array" ref="N19">IFERROR(INDEX(data_2015,MATCH($B$6&amp;N$7,regnr_2015&amp;aar_2015,0),MATCH($C19,variabel_2015,0)),".")</f>
        <v>35718</v>
      </c>
    </row>
    <row r="20" spans="1:14">
      <c r="A20" s="15" t="s">
        <v>31</v>
      </c>
      <c r="B20" s="16" t="s">
        <v>32</v>
      </c>
      <c r="C20" s="41" t="s">
        <v>190</v>
      </c>
      <c r="D20" s="26">
        <f t="array" ref="D20">IFERROR(INDEX(data_2015,MATCH($B$6&amp;D$7,regnr_2015&amp;aar_2015,0),MATCH($C20,variabel_2015,0)),".")</f>
        <v>705540</v>
      </c>
      <c r="E20" s="26">
        <f t="array" ref="E20">IFERROR(INDEX(data_2015,MATCH($B$6&amp;E$7,regnr_2015&amp;aar_2015,0),MATCH($C20,variabel_2015,0)),".")</f>
        <v>761847</v>
      </c>
      <c r="F20" s="26">
        <f t="array" ref="F20">IFERROR(INDEX(data_2015,MATCH($B$6&amp;F$7,regnr_2015&amp;aar_2015,0),MATCH($C20,variabel_2015,0)),".")</f>
        <v>793083</v>
      </c>
      <c r="G20" s="26">
        <f t="array" ref="G20">IFERROR(INDEX(data_2015,MATCH($B$6&amp;G$7,regnr_2015&amp;aar_2015,0),MATCH($C20,variabel_2015,0)),".")</f>
        <v>833419</v>
      </c>
      <c r="H20" s="26">
        <f t="array" ref="H20">IFERROR(INDEX(data_2015,MATCH($B$6&amp;H$7,regnr_2015&amp;aar_2015,0),MATCH($C20,variabel_2015,0)),".")</f>
        <v>827509</v>
      </c>
      <c r="I20" s="26">
        <f t="array" ref="I20">IFERROR(INDEX(data_2015,MATCH($B$6&amp;I$7,regnr_2015&amp;aar_2015,0),MATCH($C20,variabel_2015,0)),".")</f>
        <v>748644</v>
      </c>
      <c r="J20" s="26">
        <f t="array" ref="J20">IFERROR(INDEX(data_2015,MATCH($B$6&amp;J$7,regnr_2015&amp;aar_2015,0),MATCH($C20,variabel_2015,0)),".")</f>
        <v>833550</v>
      </c>
      <c r="K20" s="26">
        <f t="array" ref="K20">IFERROR(INDEX(data_2015,MATCH($B$6&amp;K$7,regnr_2015&amp;aar_2015,0),MATCH($C20,variabel_2015,0)),".")</f>
        <v>826501</v>
      </c>
      <c r="L20" s="26">
        <f t="array" ref="L20">IFERROR(INDEX(data_2015,MATCH($B$6&amp;L$7,regnr_2015&amp;aar_2015,0),MATCH($C20,variabel_2015,0)),".")</f>
        <v>847307</v>
      </c>
      <c r="M20" s="26">
        <f t="array" ref="M20">IFERROR(INDEX(data_2015,MATCH($B$6&amp;M$7,regnr_2015&amp;aar_2015,0),MATCH($C20,variabel_2015,0)),".")</f>
        <v>857214</v>
      </c>
      <c r="N20" s="26">
        <f t="array" ref="N20">IFERROR(INDEX(data_2015,MATCH($B$6&amp;N$7,regnr_2015&amp;aar_2015,0),MATCH($C20,variabel_2015,0)),".")</f>
        <v>847867</v>
      </c>
    </row>
    <row r="21" spans="1:14">
      <c r="A21" s="15" t="s">
        <v>34</v>
      </c>
      <c r="B21" s="16" t="s">
        <v>35</v>
      </c>
      <c r="C21" s="41" t="s">
        <v>191</v>
      </c>
      <c r="D21" s="26">
        <f t="array" ref="D21">IFERROR(INDEX(data_2015,MATCH($B$6&amp;D$7,regnr_2015&amp;aar_2015,0),MATCH($C21,variabel_2015,0)),".")</f>
        <v>14876</v>
      </c>
      <c r="E21" s="26">
        <f t="array" ref="E21">IFERROR(INDEX(data_2015,MATCH($B$6&amp;E$7,regnr_2015&amp;aar_2015,0),MATCH($C21,variabel_2015,0)),".")</f>
        <v>14135</v>
      </c>
      <c r="F21" s="26">
        <f t="array" ref="F21">IFERROR(INDEX(data_2015,MATCH($B$6&amp;F$7,regnr_2015&amp;aar_2015,0),MATCH($C21,variabel_2015,0)),".")</f>
        <v>15628</v>
      </c>
      <c r="G21" s="26">
        <f t="array" ref="G21">IFERROR(INDEX(data_2015,MATCH($B$6&amp;G$7,regnr_2015&amp;aar_2015,0),MATCH($C21,variabel_2015,0)),".")</f>
        <v>19173</v>
      </c>
      <c r="H21" s="26">
        <f t="array" ref="H21">IFERROR(INDEX(data_2015,MATCH($B$6&amp;H$7,regnr_2015&amp;aar_2015,0),MATCH($C21,variabel_2015,0)),".")</f>
        <v>16719</v>
      </c>
      <c r="I21" s="26">
        <f t="array" ref="I21">IFERROR(INDEX(data_2015,MATCH($B$6&amp;I$7,regnr_2015&amp;aar_2015,0),MATCH($C21,variabel_2015,0)),".")</f>
        <v>19967</v>
      </c>
      <c r="J21" s="26">
        <f t="array" ref="J21">IFERROR(INDEX(data_2015,MATCH($B$6&amp;J$7,regnr_2015&amp;aar_2015,0),MATCH($C21,variabel_2015,0)),".")</f>
        <v>19815</v>
      </c>
      <c r="K21" s="26">
        <f t="array" ref="K21">IFERROR(INDEX(data_2015,MATCH($B$6&amp;K$7,regnr_2015&amp;aar_2015,0),MATCH($C21,variabel_2015,0)),".")</f>
        <v>14304</v>
      </c>
      <c r="L21" s="26">
        <f t="array" ref="L21">IFERROR(INDEX(data_2015,MATCH($B$6&amp;L$7,regnr_2015&amp;aar_2015,0),MATCH($C21,variabel_2015,0)),".")</f>
        <v>18319</v>
      </c>
      <c r="M21" s="26">
        <f t="array" ref="M21">IFERROR(INDEX(data_2015,MATCH($B$6&amp;M$7,regnr_2015&amp;aar_2015,0),MATCH($C21,variabel_2015,0)),".")</f>
        <v>18440</v>
      </c>
      <c r="N21" s="26">
        <f t="array" ref="N21">IFERROR(INDEX(data_2015,MATCH($B$6&amp;N$7,regnr_2015&amp;aar_2015,0),MATCH($C21,variabel_2015,0)),".")</f>
        <v>16917</v>
      </c>
    </row>
    <row r="22" spans="1:14">
      <c r="A22" s="15" t="s">
        <v>37</v>
      </c>
      <c r="B22" s="16" t="s">
        <v>192</v>
      </c>
      <c r="C22" s="41" t="s">
        <v>193</v>
      </c>
      <c r="D22" s="26">
        <f t="array" ref="D22">IFERROR(INDEX(data_2015,MATCH($B$6&amp;D$7,regnr_2015&amp;aar_2015,0),MATCH($C22,variabel_2015,0)),".")</f>
        <v>0</v>
      </c>
      <c r="E22" s="26">
        <f t="array" ref="E22">IFERROR(INDEX(data_2015,MATCH($B$6&amp;E$7,regnr_2015&amp;aar_2015,0),MATCH($C22,variabel_2015,0)),".")</f>
        <v>44</v>
      </c>
      <c r="F22" s="26">
        <f t="array" ref="F22">IFERROR(INDEX(data_2015,MATCH($B$6&amp;F$7,regnr_2015&amp;aar_2015,0),MATCH($C22,variabel_2015,0)),".")</f>
        <v>67</v>
      </c>
      <c r="G22" s="26">
        <f t="array" ref="G22">IFERROR(INDEX(data_2015,MATCH($B$6&amp;G$7,regnr_2015&amp;aar_2015,0),MATCH($C22,variabel_2015,0)),".")</f>
        <v>234</v>
      </c>
      <c r="H22" s="26">
        <f t="array" ref="H22">IFERROR(INDEX(data_2015,MATCH($B$6&amp;H$7,regnr_2015&amp;aar_2015,0),MATCH($C22,variabel_2015,0)),".")</f>
        <v>45</v>
      </c>
      <c r="I22" s="26">
        <f t="array" ref="I22">IFERROR(INDEX(data_2015,MATCH($B$6&amp;I$7,regnr_2015&amp;aar_2015,0),MATCH($C22,variabel_2015,0)),".")</f>
        <v>164</v>
      </c>
      <c r="J22" s="26">
        <f t="array" ref="J22">IFERROR(INDEX(data_2015,MATCH($B$6&amp;J$7,regnr_2015&amp;aar_2015,0),MATCH($C22,variabel_2015,0)),".")</f>
        <v>0</v>
      </c>
      <c r="K22" s="26">
        <f t="array" ref="K22">IFERROR(INDEX(data_2015,MATCH($B$6&amp;K$7,regnr_2015&amp;aar_2015,0),MATCH($C22,variabel_2015,0)),".")</f>
        <v>29</v>
      </c>
      <c r="L22" s="26">
        <f t="array" ref="L22">IFERROR(INDEX(data_2015,MATCH($B$6&amp;L$7,regnr_2015&amp;aar_2015,0),MATCH($C22,variabel_2015,0)),".")</f>
        <v>0</v>
      </c>
      <c r="M22" s="26">
        <f t="array" ref="M22">IFERROR(INDEX(data_2015,MATCH($B$6&amp;M$7,regnr_2015&amp;aar_2015,0),MATCH($C22,variabel_2015,0)),".")</f>
        <v>67</v>
      </c>
      <c r="N22" s="26">
        <f t="array" ref="N22">IFERROR(INDEX(data_2015,MATCH($B$6&amp;N$7,regnr_2015&amp;aar_2015,0),MATCH($C22,variabel_2015,0)),".")</f>
        <v>8476</v>
      </c>
    </row>
    <row r="23" spans="1:14">
      <c r="A23" s="15" t="s">
        <v>40</v>
      </c>
      <c r="B23" s="16" t="s">
        <v>194</v>
      </c>
      <c r="C23" s="41" t="s">
        <v>195</v>
      </c>
      <c r="D23" s="26">
        <f t="array" ref="D23">IFERROR(INDEX(data_2015,MATCH($B$6&amp;D$7,regnr_2015&amp;aar_2015,0),MATCH($C23,variabel_2015,0)),".")</f>
        <v>-86031</v>
      </c>
      <c r="E23" s="26">
        <f t="array" ref="E23">IFERROR(INDEX(data_2015,MATCH($B$6&amp;E$7,regnr_2015&amp;aar_2015,0),MATCH($C23,variabel_2015,0)),".")</f>
        <v>-130542</v>
      </c>
      <c r="F23" s="26">
        <f t="array" ref="F23">IFERROR(INDEX(data_2015,MATCH($B$6&amp;F$7,regnr_2015&amp;aar_2015,0),MATCH($C23,variabel_2015,0)),".")</f>
        <v>2619</v>
      </c>
      <c r="G23" s="26">
        <f t="array" ref="G23">IFERROR(INDEX(data_2015,MATCH($B$6&amp;G$7,regnr_2015&amp;aar_2015,0),MATCH($C23,variabel_2015,0)),".")</f>
        <v>457941</v>
      </c>
      <c r="H23" s="26">
        <f t="array" ref="H23">IFERROR(INDEX(data_2015,MATCH($B$6&amp;H$7,regnr_2015&amp;aar_2015,0),MATCH($C23,variabel_2015,0)),".")</f>
        <v>1329582</v>
      </c>
      <c r="I23" s="26">
        <f t="array" ref="I23">IFERROR(INDEX(data_2015,MATCH($B$6&amp;I$7,regnr_2015&amp;aar_2015,0),MATCH($C23,variabel_2015,0)),".")</f>
        <v>363180</v>
      </c>
      <c r="J23" s="26">
        <f t="array" ref="J23">IFERROR(INDEX(data_2015,MATCH($B$6&amp;J$7,regnr_2015&amp;aar_2015,0),MATCH($C23,variabel_2015,0)),".")</f>
        <v>322426</v>
      </c>
      <c r="K23" s="26">
        <f t="array" ref="K23">IFERROR(INDEX(data_2015,MATCH($B$6&amp;K$7,regnr_2015&amp;aar_2015,0),MATCH($C23,variabel_2015,0)),".")</f>
        <v>438719</v>
      </c>
      <c r="L23" s="26">
        <f t="array" ref="L23">IFERROR(INDEX(data_2015,MATCH($B$6&amp;L$7,regnr_2015&amp;aar_2015,0),MATCH($C23,variabel_2015,0)),".")</f>
        <v>414848</v>
      </c>
      <c r="M23" s="26">
        <f t="array" ref="M23">IFERROR(INDEX(data_2015,MATCH($B$6&amp;M$7,regnr_2015&amp;aar_2015,0),MATCH($C23,variabel_2015,0)),".")</f>
        <v>842691</v>
      </c>
      <c r="N23" s="26">
        <f t="array" ref="N23">IFERROR(INDEX(data_2015,MATCH($B$6&amp;N$7,regnr_2015&amp;aar_2015,0),MATCH($C23,variabel_2015,0)),".")</f>
        <v>185834</v>
      </c>
    </row>
    <row r="24" spans="1:14" ht="26.25" customHeight="1">
      <c r="A24" s="15" t="s">
        <v>43</v>
      </c>
      <c r="B24" s="46" t="s">
        <v>44</v>
      </c>
      <c r="C24" s="41" t="s">
        <v>196</v>
      </c>
      <c r="D24" s="26">
        <f t="array" ref="D24">IFERROR(INDEX(data_2015,MATCH($B$6&amp;D$7,regnr_2015&amp;aar_2015,0),MATCH($C24,variabel_2015,0)),".")</f>
        <v>64337</v>
      </c>
      <c r="E24" s="26">
        <f t="array" ref="E24">IFERROR(INDEX(data_2015,MATCH($B$6&amp;E$7,regnr_2015&amp;aar_2015,0),MATCH($C24,variabel_2015,0)),".")</f>
        <v>56047</v>
      </c>
      <c r="F24" s="26">
        <f t="array" ref="F24">IFERROR(INDEX(data_2015,MATCH($B$6&amp;F$7,regnr_2015&amp;aar_2015,0),MATCH($C24,variabel_2015,0)),".")</f>
        <v>48061</v>
      </c>
      <c r="G24" s="26">
        <f t="array" ref="G24">IFERROR(INDEX(data_2015,MATCH($B$6&amp;G$7,regnr_2015&amp;aar_2015,0),MATCH($C24,variabel_2015,0)),".")</f>
        <v>-107901</v>
      </c>
      <c r="H24" s="26">
        <f t="array" ref="H24">IFERROR(INDEX(data_2015,MATCH($B$6&amp;H$7,regnr_2015&amp;aar_2015,0),MATCH($C24,variabel_2015,0)),".")</f>
        <v>-757434</v>
      </c>
      <c r="I24" s="26">
        <f t="array" ref="I24">IFERROR(INDEX(data_2015,MATCH($B$6&amp;I$7,regnr_2015&amp;aar_2015,0),MATCH($C24,variabel_2015,0)),".")</f>
        <v>-82820</v>
      </c>
      <c r="J24" s="26">
        <f t="array" ref="J24">IFERROR(INDEX(data_2015,MATCH($B$6&amp;J$7,regnr_2015&amp;aar_2015,0),MATCH($C24,variabel_2015,0)),".")</f>
        <v>-123766</v>
      </c>
      <c r="K24" s="26">
        <f t="array" ref="K24">IFERROR(INDEX(data_2015,MATCH($B$6&amp;K$7,regnr_2015&amp;aar_2015,0),MATCH($C24,variabel_2015,0)),".")</f>
        <v>-57585</v>
      </c>
      <c r="L24" s="26">
        <f t="array" ref="L24">IFERROR(INDEX(data_2015,MATCH($B$6&amp;L$7,regnr_2015&amp;aar_2015,0),MATCH($C24,variabel_2015,0)),".")</f>
        <v>-66785</v>
      </c>
      <c r="M24" s="26">
        <f t="array" ref="M24">IFERROR(INDEX(data_2015,MATCH($B$6&amp;M$7,regnr_2015&amp;aar_2015,0),MATCH($C24,variabel_2015,0)),".")</f>
        <v>-167666</v>
      </c>
      <c r="N24" s="26">
        <f t="array" ref="N24">IFERROR(INDEX(data_2015,MATCH($B$6&amp;N$7,regnr_2015&amp;aar_2015,0),MATCH($C24,variabel_2015,0)),".")</f>
        <v>61</v>
      </c>
    </row>
    <row r="25" spans="1:14">
      <c r="A25" s="15" t="s">
        <v>49</v>
      </c>
      <c r="B25" s="16" t="s">
        <v>197</v>
      </c>
      <c r="C25" s="41" t="s">
        <v>198</v>
      </c>
      <c r="D25" s="26">
        <f t="array" ref="D25">IFERROR(INDEX(data_2015,MATCH($B$6&amp;D$7,regnr_2015&amp;aar_2015,0),MATCH($C25,variabel_2015,0)),".")</f>
        <v>0</v>
      </c>
      <c r="E25" s="26">
        <f t="array" ref="E25">IFERROR(INDEX(data_2015,MATCH($B$6&amp;E$7,regnr_2015&amp;aar_2015,0),MATCH($C25,variabel_2015,0)),".")</f>
        <v>0</v>
      </c>
      <c r="F25" s="26">
        <f t="array" ref="F25">IFERROR(INDEX(data_2015,MATCH($B$6&amp;F$7,regnr_2015&amp;aar_2015,0),MATCH($C25,variabel_2015,0)),".")</f>
        <v>0</v>
      </c>
      <c r="G25" s="26">
        <f t="array" ref="G25">IFERROR(INDEX(data_2015,MATCH($B$6&amp;G$7,regnr_2015&amp;aar_2015,0),MATCH($C25,variabel_2015,0)),".")</f>
        <v>0</v>
      </c>
      <c r="H25" s="26">
        <f t="array" ref="H25">IFERROR(INDEX(data_2015,MATCH($B$6&amp;H$7,regnr_2015&amp;aar_2015,0),MATCH($C25,variabel_2015,0)),".")</f>
        <v>0</v>
      </c>
      <c r="I25" s="26">
        <f t="array" ref="I25">IFERROR(INDEX(data_2015,MATCH($B$6&amp;I$7,regnr_2015&amp;aar_2015,0),MATCH($C25,variabel_2015,0)),".")</f>
        <v>0</v>
      </c>
      <c r="J25" s="26">
        <f t="array" ref="J25">IFERROR(INDEX(data_2015,MATCH($B$6&amp;J$7,regnr_2015&amp;aar_2015,0),MATCH($C25,variabel_2015,0)),".")</f>
        <v>0</v>
      </c>
      <c r="K25" s="26">
        <f t="array" ref="K25">IFERROR(INDEX(data_2015,MATCH($B$6&amp;K$7,regnr_2015&amp;aar_2015,0),MATCH($C25,variabel_2015,0)),".")</f>
        <v>0</v>
      </c>
      <c r="L25" s="26">
        <f t="array" ref="L25">IFERROR(INDEX(data_2015,MATCH($B$6&amp;L$7,regnr_2015&amp;aar_2015,0),MATCH($C25,variabel_2015,0)),".")</f>
        <v>0</v>
      </c>
      <c r="M25" s="26">
        <f t="array" ref="M25">IFERROR(INDEX(data_2015,MATCH($B$6&amp;M$7,regnr_2015&amp;aar_2015,0),MATCH($C25,variabel_2015,0)),".")</f>
        <v>0</v>
      </c>
      <c r="N25" s="26">
        <f t="array" ref="N25">IFERROR(INDEX(data_2015,MATCH($B$6&amp;N$7,regnr_2015&amp;aar_2015,0),MATCH($C25,variabel_2015,0)),".")</f>
        <v>0</v>
      </c>
    </row>
    <row r="26" spans="1:14">
      <c r="A26" s="17" t="s">
        <v>46</v>
      </c>
      <c r="B26" s="18" t="s">
        <v>56</v>
      </c>
      <c r="C26" s="41" t="s">
        <v>199</v>
      </c>
      <c r="D26" s="40">
        <f t="array" ref="D26">IFERROR(INDEX(data_2015,MATCH($B$6&amp;D$7,regnr_2015&amp;aar_2015,0),MATCH($C26,variabel_2015,0)),".")</f>
        <v>764389</v>
      </c>
      <c r="E26" s="40">
        <f t="array" ref="E26">IFERROR(INDEX(data_2015,MATCH($B$6&amp;E$7,regnr_2015&amp;aar_2015,0),MATCH($C26,variabel_2015,0)),".")</f>
        <v>789194</v>
      </c>
      <c r="F26" s="40">
        <f t="array" ref="F26">IFERROR(INDEX(data_2015,MATCH($B$6&amp;F$7,regnr_2015&amp;aar_2015,0),MATCH($C26,variabel_2015,0)),".")</f>
        <v>763164</v>
      </c>
      <c r="G26" s="40">
        <f t="array" ref="G26">IFERROR(INDEX(data_2015,MATCH($B$6&amp;G$7,regnr_2015&amp;aar_2015,0),MATCH($C26,variabel_2015,0)),".")</f>
        <v>-647465</v>
      </c>
      <c r="H26" s="40">
        <f t="array" ref="H26">IFERROR(INDEX(data_2015,MATCH($B$6&amp;H$7,regnr_2015&amp;aar_2015,0),MATCH($C26,variabel_2015,0)),".")</f>
        <v>-855483</v>
      </c>
      <c r="I26" s="40">
        <f t="array" ref="I26">IFERROR(INDEX(data_2015,MATCH($B$6&amp;I$7,regnr_2015&amp;aar_2015,0),MATCH($C26,variabel_2015,0)),".")</f>
        <v>18134</v>
      </c>
      <c r="J26" s="40">
        <f t="array" ref="J26">IFERROR(INDEX(data_2015,MATCH($B$6&amp;J$7,regnr_2015&amp;aar_2015,0),MATCH($C26,variabel_2015,0)),".")</f>
        <v>147779</v>
      </c>
      <c r="K26" s="40">
        <f t="array" ref="K26">IFERROR(INDEX(data_2015,MATCH($B$6&amp;K$7,regnr_2015&amp;aar_2015,0),MATCH($C26,variabel_2015,0)),".")</f>
        <v>249270</v>
      </c>
      <c r="L26" s="40">
        <f t="array" ref="L26">IFERROR(INDEX(data_2015,MATCH($B$6&amp;L$7,regnr_2015&amp;aar_2015,0),MATCH($C26,variabel_2015,0)),".")</f>
        <v>413002</v>
      </c>
      <c r="M26" s="40">
        <f t="array" ref="M26">IFERROR(INDEX(data_2015,MATCH($B$6&amp;M$7,regnr_2015&amp;aar_2015,0),MATCH($C26,variabel_2015,0)),".")</f>
        <v>-321392</v>
      </c>
      <c r="N26" s="40">
        <f t="array" ref="N26">IFERROR(INDEX(data_2015,MATCH($B$6&amp;N$7,regnr_2015&amp;aar_2015,0),MATCH($C26,variabel_2015,0)),".")</f>
        <v>902453</v>
      </c>
    </row>
    <row r="27" spans="1:14">
      <c r="A27" s="15" t="s">
        <v>52</v>
      </c>
      <c r="B27" s="16" t="s">
        <v>59</v>
      </c>
      <c r="C27" s="41" t="s">
        <v>200</v>
      </c>
      <c r="D27" s="26">
        <f t="array" ref="D27">IFERROR(INDEX(data_2015,MATCH($B$6&amp;D$7,regnr_2015&amp;aar_2015,0),MATCH($C27,variabel_2015,0)),".")</f>
        <v>107126</v>
      </c>
      <c r="E27" s="26">
        <f t="array" ref="E27">IFERROR(INDEX(data_2015,MATCH($B$6&amp;E$7,regnr_2015&amp;aar_2015,0),MATCH($C27,variabel_2015,0)),".")</f>
        <v>169561</v>
      </c>
      <c r="F27" s="26">
        <f t="array" ref="F27">IFERROR(INDEX(data_2015,MATCH($B$6&amp;F$7,regnr_2015&amp;aar_2015,0),MATCH($C27,variabel_2015,0)),".")</f>
        <v>142334</v>
      </c>
      <c r="G27" s="26">
        <f t="array" ref="G27">IFERROR(INDEX(data_2015,MATCH($B$6&amp;G$7,regnr_2015&amp;aar_2015,0),MATCH($C27,variabel_2015,0)),".")</f>
        <v>-74643</v>
      </c>
      <c r="H27" s="26">
        <f t="array" ref="H27">IFERROR(INDEX(data_2015,MATCH($B$6&amp;H$7,regnr_2015&amp;aar_2015,0),MATCH($C27,variabel_2015,0)),".")</f>
        <v>-237176</v>
      </c>
      <c r="I27" s="26">
        <f t="array" ref="I27">IFERROR(INDEX(data_2015,MATCH($B$6&amp;I$7,regnr_2015&amp;aar_2015,0),MATCH($C27,variabel_2015,0)),".")</f>
        <v>7263</v>
      </c>
      <c r="J27" s="26">
        <f t="array" ref="J27">IFERROR(INDEX(data_2015,MATCH($B$6&amp;J$7,regnr_2015&amp;aar_2015,0),MATCH($C27,variabel_2015,0)),".")</f>
        <v>37766</v>
      </c>
      <c r="K27" s="26">
        <f t="array" ref="K27">IFERROR(INDEX(data_2015,MATCH($B$6&amp;K$7,regnr_2015&amp;aar_2015,0),MATCH($C27,variabel_2015,0)),".")</f>
        <v>65361</v>
      </c>
      <c r="L27" s="26">
        <f t="array" ref="L27">IFERROR(INDEX(data_2015,MATCH($B$6&amp;L$7,regnr_2015&amp;aar_2015,0),MATCH($C27,variabel_2015,0)),".")</f>
        <v>106514</v>
      </c>
      <c r="M27" s="26">
        <f t="array" ref="M27">IFERROR(INDEX(data_2015,MATCH($B$6&amp;M$7,regnr_2015&amp;aar_2015,0),MATCH($C27,variabel_2015,0)),".")</f>
        <v>-34134</v>
      </c>
      <c r="N27" s="26">
        <f t="array" ref="N27">IFERROR(INDEX(data_2015,MATCH($B$6&amp;N$7,regnr_2015&amp;aar_2015,0),MATCH($C27,variabel_2015,0)),".")</f>
        <v>217682</v>
      </c>
    </row>
    <row r="28" spans="1:14">
      <c r="A28" s="17" t="s">
        <v>55</v>
      </c>
      <c r="B28" s="18" t="s">
        <v>62</v>
      </c>
      <c r="C28" s="41" t="s">
        <v>201</v>
      </c>
      <c r="D28" s="40">
        <f t="array" ref="D28">IFERROR(INDEX(data_2015,MATCH($B$6&amp;D$7,regnr_2015&amp;aar_2015,0),MATCH($C28,variabel_2015,0)),".")</f>
        <v>657263</v>
      </c>
      <c r="E28" s="40">
        <f t="array" ref="E28">IFERROR(INDEX(data_2015,MATCH($B$6&amp;E$7,regnr_2015&amp;aar_2015,0),MATCH($C28,variabel_2015,0)),".")</f>
        <v>619633</v>
      </c>
      <c r="F28" s="40">
        <f t="array" ref="F28">IFERROR(INDEX(data_2015,MATCH($B$6&amp;F$7,regnr_2015&amp;aar_2015,0),MATCH($C28,variabel_2015,0)),".")</f>
        <v>620830</v>
      </c>
      <c r="G28" s="40">
        <f t="array" ref="G28">IFERROR(INDEX(data_2015,MATCH($B$6&amp;G$7,regnr_2015&amp;aar_2015,0),MATCH($C28,variabel_2015,0)),".")</f>
        <v>-572822</v>
      </c>
      <c r="H28" s="40">
        <f t="array" ref="H28">IFERROR(INDEX(data_2015,MATCH($B$6&amp;H$7,regnr_2015&amp;aar_2015,0),MATCH($C28,variabel_2015,0)),".")</f>
        <v>-618307</v>
      </c>
      <c r="I28" s="40">
        <f t="array" ref="I28">IFERROR(INDEX(data_2015,MATCH($B$6&amp;I$7,regnr_2015&amp;aar_2015,0),MATCH($C28,variabel_2015,0)),".")</f>
        <v>10871</v>
      </c>
      <c r="J28" s="40">
        <f t="array" ref="J28">IFERROR(INDEX(data_2015,MATCH($B$6&amp;J$7,regnr_2015&amp;aar_2015,0),MATCH($C28,variabel_2015,0)),".")</f>
        <v>110013</v>
      </c>
      <c r="K28" s="40">
        <f t="array" ref="K28">IFERROR(INDEX(data_2015,MATCH($B$6&amp;K$7,regnr_2015&amp;aar_2015,0),MATCH($C28,variabel_2015,0)),".")</f>
        <v>183909</v>
      </c>
      <c r="L28" s="40">
        <f t="array" ref="L28">IFERROR(INDEX(data_2015,MATCH($B$6&amp;L$7,regnr_2015&amp;aar_2015,0),MATCH($C28,variabel_2015,0)),".")</f>
        <v>306488</v>
      </c>
      <c r="M28" s="40">
        <f t="array" ref="M28">IFERROR(INDEX(data_2015,MATCH($B$6&amp;M$7,regnr_2015&amp;aar_2015,0),MATCH($C28,variabel_2015,0)),".")</f>
        <v>-287258</v>
      </c>
      <c r="N28" s="40">
        <f t="array" ref="N28">IFERROR(INDEX(data_2015,MATCH($B$6&amp;N$7,regnr_2015&amp;aar_2015,0),MATCH($C28,variabel_2015,0)),".")</f>
        <v>684771</v>
      </c>
    </row>
    <row r="29" spans="1:14">
      <c r="A29" s="11"/>
      <c r="B29" s="11"/>
      <c r="C29" s="45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</row>
    <row r="30" spans="1:14" ht="27" customHeight="1">
      <c r="A30" s="76" t="s">
        <v>64</v>
      </c>
      <c r="B30" s="76"/>
      <c r="C30" s="76"/>
      <c r="D30" s="76"/>
      <c r="E30" s="76"/>
      <c r="F30" s="76"/>
      <c r="G30" s="76"/>
      <c r="H30" s="76"/>
      <c r="I30" s="76"/>
      <c r="J30" s="76"/>
      <c r="K30" s="76"/>
      <c r="L30" s="76"/>
      <c r="M30" s="76"/>
      <c r="N30" s="76"/>
    </row>
    <row r="31" spans="1:14" ht="15.75" customHeight="1">
      <c r="A31" s="52"/>
      <c r="B31" s="4"/>
      <c r="C31" s="41" t="s">
        <v>1</v>
      </c>
      <c r="D31" s="67">
        <f>D$9</f>
        <v>2005</v>
      </c>
      <c r="E31" s="67">
        <f t="shared" ref="E31:L31" si="1">E$9</f>
        <v>2006</v>
      </c>
      <c r="F31" s="67">
        <f t="shared" si="1"/>
        <v>2007</v>
      </c>
      <c r="G31" s="67">
        <f t="shared" si="1"/>
        <v>2008</v>
      </c>
      <c r="H31" s="67">
        <f t="shared" si="1"/>
        <v>2009</v>
      </c>
      <c r="I31" s="67">
        <f t="shared" si="1"/>
        <v>2010</v>
      </c>
      <c r="J31" s="67">
        <f t="shared" si="1"/>
        <v>2011</v>
      </c>
      <c r="K31" s="67">
        <f t="shared" si="1"/>
        <v>2012</v>
      </c>
      <c r="L31" s="67">
        <f t="shared" si="1"/>
        <v>2013</v>
      </c>
      <c r="M31" s="67">
        <f>M$9</f>
        <v>2014</v>
      </c>
      <c r="N31" s="67">
        <f>N$9</f>
        <v>2015</v>
      </c>
    </row>
    <row r="32" spans="1:14">
      <c r="A32" s="42"/>
      <c r="B32" s="20" t="s">
        <v>66</v>
      </c>
      <c r="C32" s="12"/>
      <c r="D32" s="27" t="s">
        <v>3</v>
      </c>
      <c r="E32" s="27" t="s">
        <v>3</v>
      </c>
      <c r="F32" s="27" t="s">
        <v>3</v>
      </c>
      <c r="G32" s="27" t="s">
        <v>3</v>
      </c>
      <c r="H32" s="27" t="s">
        <v>3</v>
      </c>
      <c r="I32" s="27" t="s">
        <v>3</v>
      </c>
      <c r="J32" s="27" t="s">
        <v>3</v>
      </c>
      <c r="K32" s="27" t="s">
        <v>3</v>
      </c>
      <c r="L32" s="27" t="s">
        <v>3</v>
      </c>
      <c r="M32" s="27" t="s">
        <v>3</v>
      </c>
      <c r="N32" s="27" t="s">
        <v>3</v>
      </c>
    </row>
    <row r="33" spans="1:14">
      <c r="A33" s="16" t="s">
        <v>4</v>
      </c>
      <c r="B33" s="16" t="s">
        <v>67</v>
      </c>
      <c r="C33" s="41" t="s">
        <v>202</v>
      </c>
      <c r="D33" s="26">
        <f t="array" ref="D33">IFERROR(INDEX(data_2015,MATCH($B$6&amp;D$7,regnr_2015&amp;aar_2015,0),MATCH($C33,variabel_2015,0)),".")</f>
        <v>5617</v>
      </c>
      <c r="E33" s="26">
        <f t="array" ref="E33">IFERROR(INDEX(data_2015,MATCH($B$6&amp;E$7,regnr_2015&amp;aar_2015,0),MATCH($C33,variabel_2015,0)),".")</f>
        <v>5313</v>
      </c>
      <c r="F33" s="26">
        <f t="array" ref="F33">IFERROR(INDEX(data_2015,MATCH($B$6&amp;F$7,regnr_2015&amp;aar_2015,0),MATCH($C33,variabel_2015,0)),".")</f>
        <v>3587</v>
      </c>
      <c r="G33" s="26">
        <f t="array" ref="G33">IFERROR(INDEX(data_2015,MATCH($B$6&amp;G$7,regnr_2015&amp;aar_2015,0),MATCH($C33,variabel_2015,0)),".")</f>
        <v>5441</v>
      </c>
      <c r="H33" s="26">
        <f t="array" ref="H33">IFERROR(INDEX(data_2015,MATCH($B$6&amp;H$7,regnr_2015&amp;aar_2015,0),MATCH($C33,variabel_2015,0)),".")</f>
        <v>9252</v>
      </c>
      <c r="I33" s="26">
        <f t="array" ref="I33">IFERROR(INDEX(data_2015,MATCH($B$6&amp;I$7,regnr_2015&amp;aar_2015,0),MATCH($C33,variabel_2015,0)),".")</f>
        <v>11330</v>
      </c>
      <c r="J33" s="26">
        <f t="array" ref="J33">IFERROR(INDEX(data_2015,MATCH($B$6&amp;J$7,regnr_2015&amp;aar_2015,0),MATCH($C33,variabel_2015,0)),".")</f>
        <v>54339</v>
      </c>
      <c r="K33" s="26">
        <f t="array" ref="K33">IFERROR(INDEX(data_2015,MATCH($B$6&amp;K$7,regnr_2015&amp;aar_2015,0),MATCH($C33,variabel_2015,0)),".")</f>
        <v>96764</v>
      </c>
      <c r="L33" s="26">
        <f t="array" ref="L33">IFERROR(INDEX(data_2015,MATCH($B$6&amp;L$7,regnr_2015&amp;aar_2015,0),MATCH($C33,variabel_2015,0)),".")</f>
        <v>49772</v>
      </c>
      <c r="M33" s="26">
        <f t="array" ref="M33">IFERROR(INDEX(data_2015,MATCH($B$6&amp;M$7,regnr_2015&amp;aar_2015,0),MATCH($C33,variabel_2015,0)),".")</f>
        <v>500873</v>
      </c>
      <c r="N33" s="26">
        <f t="array" ref="N33">IFERROR(INDEX(data_2015,MATCH($B$6&amp;N$7,regnr_2015&amp;aar_2015,0),MATCH($C33,variabel_2015,0)),".")</f>
        <v>249732</v>
      </c>
    </row>
    <row r="34" spans="1:14">
      <c r="A34" s="16" t="s">
        <v>7</v>
      </c>
      <c r="B34" s="16" t="s">
        <v>69</v>
      </c>
      <c r="C34" s="41" t="s">
        <v>203</v>
      </c>
      <c r="D34" s="26">
        <f t="array" ref="D34">IFERROR(INDEX(data_2015,MATCH($B$6&amp;D$7,regnr_2015&amp;aar_2015,0),MATCH($C34,variabel_2015,0)),".")</f>
        <v>0</v>
      </c>
      <c r="E34" s="26">
        <f t="array" ref="E34">IFERROR(INDEX(data_2015,MATCH($B$6&amp;E$7,regnr_2015&amp;aar_2015,0),MATCH($C34,variabel_2015,0)),".")</f>
        <v>0</v>
      </c>
      <c r="F34" s="26">
        <f t="array" ref="F34">IFERROR(INDEX(data_2015,MATCH($B$6&amp;F$7,regnr_2015&amp;aar_2015,0),MATCH($C34,variabel_2015,0)),".")</f>
        <v>0</v>
      </c>
      <c r="G34" s="26">
        <f t="array" ref="G34">IFERROR(INDEX(data_2015,MATCH($B$6&amp;G$7,regnr_2015&amp;aar_2015,0),MATCH($C34,variabel_2015,0)),".")</f>
        <v>0</v>
      </c>
      <c r="H34" s="26">
        <f t="array" ref="H34">IFERROR(INDEX(data_2015,MATCH($B$6&amp;H$7,regnr_2015&amp;aar_2015,0),MATCH($C34,variabel_2015,0)),".")</f>
        <v>0</v>
      </c>
      <c r="I34" s="26">
        <f t="array" ref="I34">IFERROR(INDEX(data_2015,MATCH($B$6&amp;I$7,regnr_2015&amp;aar_2015,0),MATCH($C34,variabel_2015,0)),".")</f>
        <v>0</v>
      </c>
      <c r="J34" s="26">
        <f t="array" ref="J34">IFERROR(INDEX(data_2015,MATCH($B$6&amp;J$7,regnr_2015&amp;aar_2015,0),MATCH($C34,variabel_2015,0)),".")</f>
        <v>0</v>
      </c>
      <c r="K34" s="26">
        <f t="array" ref="K34">IFERROR(INDEX(data_2015,MATCH($B$6&amp;K$7,regnr_2015&amp;aar_2015,0),MATCH($C34,variabel_2015,0)),".")</f>
        <v>0</v>
      </c>
      <c r="L34" s="26">
        <f t="array" ref="L34">IFERROR(INDEX(data_2015,MATCH($B$6&amp;L$7,regnr_2015&amp;aar_2015,0),MATCH($C34,variabel_2015,0)),".")</f>
        <v>0</v>
      </c>
      <c r="M34" s="26">
        <f t="array" ref="M34">IFERROR(INDEX(data_2015,MATCH($B$6&amp;M$7,regnr_2015&amp;aar_2015,0),MATCH($C34,variabel_2015,0)),".")</f>
        <v>0</v>
      </c>
      <c r="N34" s="26">
        <f t="array" ref="N34">IFERROR(INDEX(data_2015,MATCH($B$6&amp;N$7,regnr_2015&amp;aar_2015,0),MATCH($C34,variabel_2015,0)),".")</f>
        <v>0</v>
      </c>
    </row>
    <row r="35" spans="1:14">
      <c r="A35" s="16" t="s">
        <v>13</v>
      </c>
      <c r="B35" s="16" t="s">
        <v>71</v>
      </c>
      <c r="C35" s="41" t="s">
        <v>204</v>
      </c>
      <c r="D35" s="26">
        <f t="array" ref="D35">IFERROR(INDEX(data_2015,MATCH($B$6&amp;D$7,regnr_2015&amp;aar_2015,0),MATCH($C35,variabel_2015,0)),".")</f>
        <v>16496060</v>
      </c>
      <c r="E35" s="26">
        <f t="array" ref="E35">IFERROR(INDEX(data_2015,MATCH($B$6&amp;E$7,regnr_2015&amp;aar_2015,0),MATCH($C35,variabel_2015,0)),".")</f>
        <v>12791230</v>
      </c>
      <c r="F35" s="26">
        <f t="array" ref="F35">IFERROR(INDEX(data_2015,MATCH($B$6&amp;F$7,regnr_2015&amp;aar_2015,0),MATCH($C35,variabel_2015,0)),".")</f>
        <v>7690062</v>
      </c>
      <c r="G35" s="26">
        <f t="array" ref="G35">IFERROR(INDEX(data_2015,MATCH($B$6&amp;G$7,regnr_2015&amp;aar_2015,0),MATCH($C35,variabel_2015,0)),".")</f>
        <v>7068631</v>
      </c>
      <c r="H35" s="26">
        <f t="array" ref="H35">IFERROR(INDEX(data_2015,MATCH($B$6&amp;H$7,regnr_2015&amp;aar_2015,0),MATCH($C35,variabel_2015,0)),".")</f>
        <v>9278226</v>
      </c>
      <c r="I35" s="26">
        <f t="array" ref="I35">IFERROR(INDEX(data_2015,MATCH($B$6&amp;I$7,regnr_2015&amp;aar_2015,0),MATCH($C35,variabel_2015,0)),".")</f>
        <v>5984077</v>
      </c>
      <c r="J35" s="26">
        <f t="array" ref="J35">IFERROR(INDEX(data_2015,MATCH($B$6&amp;J$7,regnr_2015&amp;aar_2015,0),MATCH($C35,variabel_2015,0)),".")</f>
        <v>6854431</v>
      </c>
      <c r="K35" s="26">
        <f t="array" ref="K35">IFERROR(INDEX(data_2015,MATCH($B$6&amp;K$7,regnr_2015&amp;aar_2015,0),MATCH($C35,variabel_2015,0)),".")</f>
        <v>4491790</v>
      </c>
      <c r="L35" s="26">
        <f t="array" ref="L35">IFERROR(INDEX(data_2015,MATCH($B$6&amp;L$7,regnr_2015&amp;aar_2015,0),MATCH($C35,variabel_2015,0)),".")</f>
        <v>1894780</v>
      </c>
      <c r="M35" s="26">
        <f t="array" ref="M35">IFERROR(INDEX(data_2015,MATCH($B$6&amp;M$7,regnr_2015&amp;aar_2015,0),MATCH($C35,variabel_2015,0)),".")</f>
        <v>7075260</v>
      </c>
      <c r="N35" s="26">
        <f t="array" ref="N35">IFERROR(INDEX(data_2015,MATCH($B$6&amp;N$7,regnr_2015&amp;aar_2015,0),MATCH($C35,variabel_2015,0)),".")</f>
        <v>9014835</v>
      </c>
    </row>
    <row r="36" spans="1:14">
      <c r="A36" s="16" t="s">
        <v>16</v>
      </c>
      <c r="B36" s="16" t="s">
        <v>205</v>
      </c>
      <c r="C36" s="41" t="s">
        <v>206</v>
      </c>
      <c r="D36" s="26">
        <f t="array" ref="D36">IFERROR(INDEX(data_2015,MATCH($B$6&amp;D$7,regnr_2015&amp;aar_2015,0),MATCH($C36,variabel_2015,0)),".")</f>
        <v>162107374</v>
      </c>
      <c r="E36" s="26">
        <f t="array" ref="E36">IFERROR(INDEX(data_2015,MATCH($B$6&amp;E$7,regnr_2015&amp;aar_2015,0),MATCH($C36,variabel_2015,0)),".")</f>
        <v>174906914</v>
      </c>
      <c r="F36" s="26">
        <f t="array" ref="F36">IFERROR(INDEX(data_2015,MATCH($B$6&amp;F$7,regnr_2015&amp;aar_2015,0),MATCH($C36,variabel_2015,0)),".")</f>
        <v>188251206</v>
      </c>
      <c r="G36" s="26">
        <f t="array" ref="G36">IFERROR(INDEX(data_2015,MATCH($B$6&amp;G$7,regnr_2015&amp;aar_2015,0),MATCH($C36,variabel_2015,0)),".")</f>
        <v>208014604</v>
      </c>
      <c r="H36" s="26">
        <f t="array" ref="H36">IFERROR(INDEX(data_2015,MATCH($B$6&amp;H$7,regnr_2015&amp;aar_2015,0),MATCH($C36,variabel_2015,0)),".")</f>
        <v>216299178</v>
      </c>
      <c r="I36" s="26">
        <f t="array" ref="I36">IFERROR(INDEX(data_2015,MATCH($B$6&amp;I$7,regnr_2015&amp;aar_2015,0),MATCH($C36,variabel_2015,0)),".")</f>
        <v>208425231</v>
      </c>
      <c r="J36" s="26">
        <f t="array" ref="J36">IFERROR(INDEX(data_2015,MATCH($B$6&amp;J$7,regnr_2015&amp;aar_2015,0),MATCH($C36,variabel_2015,0)),".")</f>
        <v>202110140</v>
      </c>
      <c r="K36" s="26">
        <f t="array" ref="K36">IFERROR(INDEX(data_2015,MATCH($B$6&amp;K$7,regnr_2015&amp;aar_2015,0),MATCH($C36,variabel_2015,0)),".")</f>
        <v>201134500</v>
      </c>
      <c r="L36" s="26">
        <f t="array" ref="L36">IFERROR(INDEX(data_2015,MATCH($B$6&amp;L$7,regnr_2015&amp;aar_2015,0),MATCH($C36,variabel_2015,0)),".")</f>
        <v>200318104</v>
      </c>
      <c r="M36" s="26">
        <f t="array" ref="M36">IFERROR(INDEX(data_2015,MATCH($B$6&amp;M$7,regnr_2015&amp;aar_2015,0),MATCH($C36,variabel_2015,0)),".")</f>
        <v>220340097</v>
      </c>
      <c r="N36" s="26">
        <f t="array" ref="N36">IFERROR(INDEX(data_2015,MATCH($B$6&amp;N$7,regnr_2015&amp;aar_2015,0),MATCH($C36,variabel_2015,0)),".")</f>
        <v>250891988</v>
      </c>
    </row>
    <row r="37" spans="1:14">
      <c r="A37" s="16" t="s">
        <v>19</v>
      </c>
      <c r="B37" s="16" t="s">
        <v>207</v>
      </c>
      <c r="C37" s="41" t="s">
        <v>208</v>
      </c>
      <c r="D37" s="26">
        <f t="array" ref="D37">IFERROR(INDEX(data_2015,MATCH($B$6&amp;D$7,regnr_2015&amp;aar_2015,0),MATCH($C37,variabel_2015,0)),".")</f>
        <v>153861</v>
      </c>
      <c r="E37" s="26">
        <f t="array" ref="E37">IFERROR(INDEX(data_2015,MATCH($B$6&amp;E$7,regnr_2015&amp;aar_2015,0),MATCH($C37,variabel_2015,0)),".")</f>
        <v>352316</v>
      </c>
      <c r="F37" s="26">
        <f t="array" ref="F37">IFERROR(INDEX(data_2015,MATCH($B$6&amp;F$7,regnr_2015&amp;aar_2015,0),MATCH($C37,variabel_2015,0)),".")</f>
        <v>450000</v>
      </c>
      <c r="G37" s="26">
        <f t="array" ref="G37">IFERROR(INDEX(data_2015,MATCH($B$6&amp;G$7,regnr_2015&amp;aar_2015,0),MATCH($C37,variabel_2015,0)),".")</f>
        <v>600000</v>
      </c>
      <c r="H37" s="26">
        <f t="array" ref="H37">IFERROR(INDEX(data_2015,MATCH($B$6&amp;H$7,regnr_2015&amp;aar_2015,0),MATCH($C37,variabel_2015,0)),".")</f>
        <v>450000</v>
      </c>
      <c r="I37" s="26">
        <f t="array" ref="I37">IFERROR(INDEX(data_2015,MATCH($B$6&amp;I$7,regnr_2015&amp;aar_2015,0),MATCH($C37,variabel_2015,0)),".")</f>
        <v>300000</v>
      </c>
      <c r="J37" s="26">
        <f t="array" ref="J37">IFERROR(INDEX(data_2015,MATCH($B$6&amp;J$7,regnr_2015&amp;aar_2015,0),MATCH($C37,variabel_2015,0)),".")</f>
        <v>300000</v>
      </c>
      <c r="K37" s="26">
        <f t="array" ref="K37">IFERROR(INDEX(data_2015,MATCH($B$6&amp;K$7,regnr_2015&amp;aar_2015,0),MATCH($C37,variabel_2015,0)),".")</f>
        <v>3296309</v>
      </c>
      <c r="L37" s="26">
        <f t="array" ref="L37">IFERROR(INDEX(data_2015,MATCH($B$6&amp;L$7,regnr_2015&amp;aar_2015,0),MATCH($C37,variabel_2015,0)),".")</f>
        <v>5445493</v>
      </c>
      <c r="M37" s="26">
        <f t="array" ref="M37">IFERROR(INDEX(data_2015,MATCH($B$6&amp;M$7,regnr_2015&amp;aar_2015,0),MATCH($C37,variabel_2015,0)),".")</f>
        <v>0</v>
      </c>
      <c r="N37" s="26">
        <f t="array" ref="N37">IFERROR(INDEX(data_2015,MATCH($B$6&amp;N$7,regnr_2015&amp;aar_2015,0),MATCH($C37,variabel_2015,0)),".")</f>
        <v>0</v>
      </c>
    </row>
    <row r="38" spans="1:14">
      <c r="A38" s="16" t="s">
        <v>25</v>
      </c>
      <c r="B38" s="16" t="s">
        <v>209</v>
      </c>
      <c r="C38" s="41" t="s">
        <v>210</v>
      </c>
      <c r="D38" s="26">
        <f t="array" ref="D38">IFERROR(INDEX(data_2015,MATCH($B$6&amp;D$7,regnr_2015&amp;aar_2015,0),MATCH($C38,variabel_2015,0)),".")</f>
        <v>24209966</v>
      </c>
      <c r="E38" s="26">
        <f t="array" ref="E38">IFERROR(INDEX(data_2015,MATCH($B$6&amp;E$7,regnr_2015&amp;aar_2015,0),MATCH($C38,variabel_2015,0)),".")</f>
        <v>8810052</v>
      </c>
      <c r="F38" s="26">
        <f t="array" ref="F38">IFERROR(INDEX(data_2015,MATCH($B$6&amp;F$7,regnr_2015&amp;aar_2015,0),MATCH($C38,variabel_2015,0)),".")</f>
        <v>12086989</v>
      </c>
      <c r="G38" s="26">
        <f t="array" ref="G38">IFERROR(INDEX(data_2015,MATCH($B$6&amp;G$7,regnr_2015&amp;aar_2015,0),MATCH($C38,variabel_2015,0)),".")</f>
        <v>10496592</v>
      </c>
      <c r="H38" s="26">
        <f t="array" ref="H38">IFERROR(INDEX(data_2015,MATCH($B$6&amp;H$7,regnr_2015&amp;aar_2015,0),MATCH($C38,variabel_2015,0)),".")</f>
        <v>12515270</v>
      </c>
      <c r="I38" s="26">
        <f t="array" ref="I38">IFERROR(INDEX(data_2015,MATCH($B$6&amp;I$7,regnr_2015&amp;aar_2015,0),MATCH($C38,variabel_2015,0)),".")</f>
        <v>8227841</v>
      </c>
      <c r="J38" s="26">
        <f t="array" ref="J38">IFERROR(INDEX(data_2015,MATCH($B$6&amp;J$7,regnr_2015&amp;aar_2015,0),MATCH($C38,variabel_2015,0)),".")</f>
        <v>3147583</v>
      </c>
      <c r="K38" s="26">
        <f t="array" ref="K38">IFERROR(INDEX(data_2015,MATCH($B$6&amp;K$7,regnr_2015&amp;aar_2015,0),MATCH($C38,variabel_2015,0)),".")</f>
        <v>12157415</v>
      </c>
      <c r="L38" s="26">
        <f t="array" ref="L38">IFERROR(INDEX(data_2015,MATCH($B$6&amp;L$7,regnr_2015&amp;aar_2015,0),MATCH($C38,variabel_2015,0)),".")</f>
        <v>18155099</v>
      </c>
      <c r="M38" s="26">
        <f t="array" ref="M38">IFERROR(INDEX(data_2015,MATCH($B$6&amp;M$7,regnr_2015&amp;aar_2015,0),MATCH($C38,variabel_2015,0)),".")</f>
        <v>25556974</v>
      </c>
      <c r="N38" s="26">
        <f t="array" ref="N38">IFERROR(INDEX(data_2015,MATCH($B$6&amp;N$7,regnr_2015&amp;aar_2015,0),MATCH($C38,variabel_2015,0)),".")</f>
        <v>7908944</v>
      </c>
    </row>
    <row r="39" spans="1:14">
      <c r="A39" s="16" t="s">
        <v>28</v>
      </c>
      <c r="B39" s="16" t="s">
        <v>211</v>
      </c>
      <c r="C39" s="41" t="s">
        <v>212</v>
      </c>
      <c r="D39" s="26">
        <f t="array" ref="D39">IFERROR(INDEX(data_2015,MATCH($B$6&amp;D$7,regnr_2015&amp;aar_2015,0),MATCH($C39,variabel_2015,0)),".")</f>
        <v>0</v>
      </c>
      <c r="E39" s="26">
        <f t="array" ref="E39">IFERROR(INDEX(data_2015,MATCH($B$6&amp;E$7,regnr_2015&amp;aar_2015,0),MATCH($C39,variabel_2015,0)),".")</f>
        <v>0</v>
      </c>
      <c r="F39" s="26">
        <f t="array" ref="F39">IFERROR(INDEX(data_2015,MATCH($B$6&amp;F$7,regnr_2015&amp;aar_2015,0),MATCH($C39,variabel_2015,0)),".")</f>
        <v>0</v>
      </c>
      <c r="G39" s="26">
        <f t="array" ref="G39">IFERROR(INDEX(data_2015,MATCH($B$6&amp;G$7,regnr_2015&amp;aar_2015,0),MATCH($C39,variabel_2015,0)),".")</f>
        <v>0</v>
      </c>
      <c r="H39" s="26">
        <f t="array" ref="H39">IFERROR(INDEX(data_2015,MATCH($B$6&amp;H$7,regnr_2015&amp;aar_2015,0),MATCH($C39,variabel_2015,0)),".")</f>
        <v>0</v>
      </c>
      <c r="I39" s="26">
        <f t="array" ref="I39">IFERROR(INDEX(data_2015,MATCH($B$6&amp;I$7,regnr_2015&amp;aar_2015,0),MATCH($C39,variabel_2015,0)),".")</f>
        <v>0</v>
      </c>
      <c r="J39" s="26">
        <f t="array" ref="J39">IFERROR(INDEX(data_2015,MATCH($B$6&amp;J$7,regnr_2015&amp;aar_2015,0),MATCH($C39,variabel_2015,0)),".")</f>
        <v>0</v>
      </c>
      <c r="K39" s="26">
        <f t="array" ref="K39">IFERROR(INDEX(data_2015,MATCH($B$6&amp;K$7,regnr_2015&amp;aar_2015,0),MATCH($C39,variabel_2015,0)),".")</f>
        <v>0</v>
      </c>
      <c r="L39" s="26">
        <f t="array" ref="L39">IFERROR(INDEX(data_2015,MATCH($B$6&amp;L$7,regnr_2015&amp;aar_2015,0),MATCH($C39,variabel_2015,0)),".")</f>
        <v>0</v>
      </c>
      <c r="M39" s="26">
        <f t="array" ref="M39">IFERROR(INDEX(data_2015,MATCH($B$6&amp;M$7,regnr_2015&amp;aar_2015,0),MATCH($C39,variabel_2015,0)),".")</f>
        <v>0</v>
      </c>
      <c r="N39" s="26">
        <f t="array" ref="N39">IFERROR(INDEX(data_2015,MATCH($B$6&amp;N$7,regnr_2015&amp;aar_2015,0),MATCH($C39,variabel_2015,0)),".")</f>
        <v>0</v>
      </c>
    </row>
    <row r="40" spans="1:14">
      <c r="A40" s="16" t="s">
        <v>31</v>
      </c>
      <c r="B40" s="16" t="s">
        <v>213</v>
      </c>
      <c r="C40" s="41" t="s">
        <v>214</v>
      </c>
      <c r="D40" s="26">
        <f t="array" ref="D40">IFERROR(INDEX(data_2015,MATCH($B$6&amp;D$7,regnr_2015&amp;aar_2015,0),MATCH($C40,variabel_2015,0)),".")</f>
        <v>905656</v>
      </c>
      <c r="E40" s="26">
        <f t="array" ref="E40">IFERROR(INDEX(data_2015,MATCH($B$6&amp;E$7,regnr_2015&amp;aar_2015,0),MATCH($C40,variabel_2015,0)),".")</f>
        <v>993724</v>
      </c>
      <c r="F40" s="26">
        <f t="array" ref="F40">IFERROR(INDEX(data_2015,MATCH($B$6&amp;F$7,regnr_2015&amp;aar_2015,0),MATCH($C40,variabel_2015,0)),".")</f>
        <v>1163695</v>
      </c>
      <c r="G40" s="26">
        <f t="array" ref="G40">IFERROR(INDEX(data_2015,MATCH($B$6&amp;G$7,regnr_2015&amp;aar_2015,0),MATCH($C40,variabel_2015,0)),".")</f>
        <v>756399</v>
      </c>
      <c r="H40" s="26">
        <f t="array" ref="H40">IFERROR(INDEX(data_2015,MATCH($B$6&amp;H$7,regnr_2015&amp;aar_2015,0),MATCH($C40,variabel_2015,0)),".")</f>
        <v>238641</v>
      </c>
      <c r="I40" s="26">
        <f t="array" ref="I40">IFERROR(INDEX(data_2015,MATCH($B$6&amp;I$7,regnr_2015&amp;aar_2015,0),MATCH($C40,variabel_2015,0)),".")</f>
        <v>232713</v>
      </c>
      <c r="J40" s="26">
        <f t="array" ref="J40">IFERROR(INDEX(data_2015,MATCH($B$6&amp;J$7,regnr_2015&amp;aar_2015,0),MATCH($C40,variabel_2015,0)),".")</f>
        <v>257594</v>
      </c>
      <c r="K40" s="26">
        <f t="array" ref="K40">IFERROR(INDEX(data_2015,MATCH($B$6&amp;K$7,regnr_2015&amp;aar_2015,0),MATCH($C40,variabel_2015,0)),".")</f>
        <v>257022</v>
      </c>
      <c r="L40" s="26">
        <f t="array" ref="L40">IFERROR(INDEX(data_2015,MATCH($B$6&amp;L$7,regnr_2015&amp;aar_2015,0),MATCH($C40,variabel_2015,0)),".")</f>
        <v>299666</v>
      </c>
      <c r="M40" s="26">
        <f t="array" ref="M40">IFERROR(INDEX(data_2015,MATCH($B$6&amp;M$7,regnr_2015&amp;aar_2015,0),MATCH($C40,variabel_2015,0)),".")</f>
        <v>234929</v>
      </c>
      <c r="N40" s="26">
        <f t="array" ref="N40">IFERROR(INDEX(data_2015,MATCH($B$6&amp;N$7,regnr_2015&amp;aar_2015,0),MATCH($C40,variabel_2015,0)),".")</f>
        <v>218036</v>
      </c>
    </row>
    <row r="41" spans="1:14">
      <c r="A41" s="16" t="s">
        <v>34</v>
      </c>
      <c r="B41" s="16" t="s">
        <v>215</v>
      </c>
      <c r="C41" s="41" t="s">
        <v>216</v>
      </c>
      <c r="D41" s="26">
        <f t="array" ref="D41">IFERROR(INDEX(data_2015,MATCH($B$6&amp;D$7,regnr_2015&amp;aar_2015,0),MATCH($C41,variabel_2015,0)),".")</f>
        <v>65511</v>
      </c>
      <c r="E41" s="26">
        <f t="array" ref="E41">IFERROR(INDEX(data_2015,MATCH($B$6&amp;E$7,regnr_2015&amp;aar_2015,0),MATCH($C41,variabel_2015,0)),".")</f>
        <v>72114</v>
      </c>
      <c r="F41" s="26">
        <f t="array" ref="F41">IFERROR(INDEX(data_2015,MATCH($B$6&amp;F$7,regnr_2015&amp;aar_2015,0),MATCH($C41,variabel_2015,0)),".")</f>
        <v>65270</v>
      </c>
      <c r="G41" s="26">
        <f t="array" ref="G41">IFERROR(INDEX(data_2015,MATCH($B$6&amp;G$7,regnr_2015&amp;aar_2015,0),MATCH($C41,variabel_2015,0)),".")</f>
        <v>65276</v>
      </c>
      <c r="H41" s="26">
        <f t="array" ref="H41">IFERROR(INDEX(data_2015,MATCH($B$6&amp;H$7,regnr_2015&amp;aar_2015,0),MATCH($C41,variabel_2015,0)),".")</f>
        <v>59180</v>
      </c>
      <c r="I41" s="26">
        <f t="array" ref="I41">IFERROR(INDEX(data_2015,MATCH($B$6&amp;I$7,regnr_2015&amp;aar_2015,0),MATCH($C41,variabel_2015,0)),".")</f>
        <v>60232</v>
      </c>
      <c r="J41" s="26">
        <f t="array" ref="J41">IFERROR(INDEX(data_2015,MATCH($B$6&amp;J$7,regnr_2015&amp;aar_2015,0),MATCH($C41,variabel_2015,0)),".")</f>
        <v>58367</v>
      </c>
      <c r="K41" s="26">
        <f t="array" ref="K41">IFERROR(INDEX(data_2015,MATCH($B$6&amp;K$7,regnr_2015&amp;aar_2015,0),MATCH($C41,variabel_2015,0)),".")</f>
        <v>55211</v>
      </c>
      <c r="L41" s="26">
        <f t="array" ref="L41">IFERROR(INDEX(data_2015,MATCH($B$6&amp;L$7,regnr_2015&amp;aar_2015,0),MATCH($C41,variabel_2015,0)),".")</f>
        <v>0</v>
      </c>
      <c r="M41" s="26">
        <f t="array" ref="M41">IFERROR(INDEX(data_2015,MATCH($B$6&amp;M$7,regnr_2015&amp;aar_2015,0),MATCH($C41,variabel_2015,0)),".")</f>
        <v>0</v>
      </c>
      <c r="N41" s="26">
        <f t="array" ref="N41">IFERROR(INDEX(data_2015,MATCH($B$6&amp;N$7,regnr_2015&amp;aar_2015,0),MATCH($C41,variabel_2015,0)),".")</f>
        <v>0</v>
      </c>
    </row>
    <row r="42" spans="1:14">
      <c r="A42" s="16" t="s">
        <v>37</v>
      </c>
      <c r="B42" s="16" t="s">
        <v>88</v>
      </c>
      <c r="C42" s="41" t="s">
        <v>217</v>
      </c>
      <c r="D42" s="26">
        <f t="array" ref="D42">IFERROR(INDEX(data_2015,MATCH($B$6&amp;D$7,regnr_2015&amp;aar_2015,0),MATCH($C42,variabel_2015,0)),".")</f>
        <v>563130</v>
      </c>
      <c r="E42" s="26">
        <f t="array" ref="E42">IFERROR(INDEX(data_2015,MATCH($B$6&amp;E$7,regnr_2015&amp;aar_2015,0),MATCH($C42,variabel_2015,0)),".")</f>
        <v>700837</v>
      </c>
      <c r="F42" s="26">
        <f t="array" ref="F42">IFERROR(INDEX(data_2015,MATCH($B$6&amp;F$7,regnr_2015&amp;aar_2015,0),MATCH($C42,variabel_2015,0)),".")</f>
        <v>888676</v>
      </c>
      <c r="G42" s="26">
        <f t="array" ref="G42">IFERROR(INDEX(data_2015,MATCH($B$6&amp;G$7,regnr_2015&amp;aar_2015,0),MATCH($C42,variabel_2015,0)),".")</f>
        <v>999790</v>
      </c>
      <c r="H42" s="26">
        <f t="array" ref="H42">IFERROR(INDEX(data_2015,MATCH($B$6&amp;H$7,regnr_2015&amp;aar_2015,0),MATCH($C42,variabel_2015,0)),".")</f>
        <v>835275</v>
      </c>
      <c r="I42" s="26">
        <f t="array" ref="I42">IFERROR(INDEX(data_2015,MATCH($B$6&amp;I$7,regnr_2015&amp;aar_2015,0),MATCH($C42,variabel_2015,0)),".")</f>
        <v>1170206</v>
      </c>
      <c r="J42" s="26">
        <f t="array" ref="J42">IFERROR(INDEX(data_2015,MATCH($B$6&amp;J$7,regnr_2015&amp;aar_2015,0),MATCH($C42,variabel_2015,0)),".")</f>
        <v>1083038</v>
      </c>
      <c r="K42" s="26">
        <f t="array" ref="K42">IFERROR(INDEX(data_2015,MATCH($B$6&amp;K$7,regnr_2015&amp;aar_2015,0),MATCH($C42,variabel_2015,0)),".")</f>
        <v>1043599</v>
      </c>
      <c r="L42" s="26">
        <f t="array" ref="L42">IFERROR(INDEX(data_2015,MATCH($B$6&amp;L$7,regnr_2015&amp;aar_2015,0),MATCH($C42,variabel_2015,0)),".")</f>
        <v>1141119</v>
      </c>
      <c r="M42" s="26">
        <f t="array" ref="M42">IFERROR(INDEX(data_2015,MATCH($B$6&amp;M$7,regnr_2015&amp;aar_2015,0),MATCH($C42,variabel_2015,0)),".")</f>
        <v>976438</v>
      </c>
      <c r="N42" s="26">
        <f t="array" ref="N42">IFERROR(INDEX(data_2015,MATCH($B$6&amp;N$7,regnr_2015&amp;aar_2015,0),MATCH($C42,variabel_2015,0)),".")</f>
        <v>527192</v>
      </c>
    </row>
    <row r="43" spans="1:14">
      <c r="A43" s="16" t="s">
        <v>40</v>
      </c>
      <c r="B43" s="16" t="s">
        <v>218</v>
      </c>
      <c r="C43" s="41" t="s">
        <v>219</v>
      </c>
      <c r="D43" s="26">
        <f t="array" ref="D43">IFERROR(INDEX(data_2015,MATCH($B$6&amp;D$7,regnr_2015&amp;aar_2015,0),MATCH($C43,variabel_2015,0)),".")</f>
        <v>0</v>
      </c>
      <c r="E43" s="26">
        <f t="array" ref="E43">IFERROR(INDEX(data_2015,MATCH($B$6&amp;E$7,regnr_2015&amp;aar_2015,0),MATCH($C43,variabel_2015,0)),".")</f>
        <v>0</v>
      </c>
      <c r="F43" s="26">
        <f t="array" ref="F43">IFERROR(INDEX(data_2015,MATCH($B$6&amp;F$7,regnr_2015&amp;aar_2015,0),MATCH($C43,variabel_2015,0)),".")</f>
        <v>0</v>
      </c>
      <c r="G43" s="26">
        <f t="array" ref="G43">IFERROR(INDEX(data_2015,MATCH($B$6&amp;G$7,regnr_2015&amp;aar_2015,0),MATCH($C43,variabel_2015,0)),".")</f>
        <v>0</v>
      </c>
      <c r="H43" s="26">
        <f t="array" ref="H43">IFERROR(INDEX(data_2015,MATCH($B$6&amp;H$7,regnr_2015&amp;aar_2015,0),MATCH($C43,variabel_2015,0)),".")</f>
        <v>0</v>
      </c>
      <c r="I43" s="26">
        <f t="array" ref="I43">IFERROR(INDEX(data_2015,MATCH($B$6&amp;I$7,regnr_2015&amp;aar_2015,0),MATCH($C43,variabel_2015,0)),".")</f>
        <v>0</v>
      </c>
      <c r="J43" s="26">
        <f t="array" ref="J43">IFERROR(INDEX(data_2015,MATCH($B$6&amp;J$7,regnr_2015&amp;aar_2015,0),MATCH($C43,variabel_2015,0)),".")</f>
        <v>0</v>
      </c>
      <c r="K43" s="26">
        <f t="array" ref="K43">IFERROR(INDEX(data_2015,MATCH($B$6&amp;K$7,regnr_2015&amp;aar_2015,0),MATCH($C43,variabel_2015,0)),".")</f>
        <v>0</v>
      </c>
      <c r="L43" s="26">
        <f t="array" ref="L43">IFERROR(INDEX(data_2015,MATCH($B$6&amp;L$7,regnr_2015&amp;aar_2015,0),MATCH($C43,variabel_2015,0)),".")</f>
        <v>0</v>
      </c>
      <c r="M43" s="26">
        <f t="array" ref="M43">IFERROR(INDEX(data_2015,MATCH($B$6&amp;M$7,regnr_2015&amp;aar_2015,0),MATCH($C43,variabel_2015,0)),".")</f>
        <v>0</v>
      </c>
      <c r="N43" s="26">
        <f t="array" ref="N43">IFERROR(INDEX(data_2015,MATCH($B$6&amp;N$7,regnr_2015&amp;aar_2015,0),MATCH($C43,variabel_2015,0)),".")</f>
        <v>0</v>
      </c>
    </row>
    <row r="44" spans="1:14">
      <c r="A44" s="16" t="s">
        <v>43</v>
      </c>
      <c r="B44" s="16" t="s">
        <v>90</v>
      </c>
      <c r="C44" s="41" t="s">
        <v>220</v>
      </c>
      <c r="D44" s="26">
        <f t="array" ref="D44">IFERROR(INDEX(data_2015,MATCH($B$6&amp;D$7,regnr_2015&amp;aar_2015,0),MATCH($C44,variabel_2015,0)),".")</f>
        <v>9124</v>
      </c>
      <c r="E44" s="26">
        <f t="array" ref="E44">IFERROR(INDEX(data_2015,MATCH($B$6&amp;E$7,regnr_2015&amp;aar_2015,0),MATCH($C44,variabel_2015,0)),".")</f>
        <v>8228</v>
      </c>
      <c r="F44" s="26">
        <f t="array" ref="F44">IFERROR(INDEX(data_2015,MATCH($B$6&amp;F$7,regnr_2015&amp;aar_2015,0),MATCH($C44,variabel_2015,0)),".")</f>
        <v>9127</v>
      </c>
      <c r="G44" s="26">
        <f t="array" ref="G44">IFERROR(INDEX(data_2015,MATCH($B$6&amp;G$7,regnr_2015&amp;aar_2015,0),MATCH($C44,variabel_2015,0)),".")</f>
        <v>5605</v>
      </c>
      <c r="H44" s="26">
        <f t="array" ref="H44">IFERROR(INDEX(data_2015,MATCH($B$6&amp;H$7,regnr_2015&amp;aar_2015,0),MATCH($C44,variabel_2015,0)),".")</f>
        <v>5900</v>
      </c>
      <c r="I44" s="26">
        <f t="array" ref="I44">IFERROR(INDEX(data_2015,MATCH($B$6&amp;I$7,regnr_2015&amp;aar_2015,0),MATCH($C44,variabel_2015,0)),".")</f>
        <v>4159</v>
      </c>
      <c r="J44" s="26">
        <f t="array" ref="J44">IFERROR(INDEX(data_2015,MATCH($B$6&amp;J$7,regnr_2015&amp;aar_2015,0),MATCH($C44,variabel_2015,0)),".")</f>
        <v>2475</v>
      </c>
      <c r="K44" s="26">
        <f t="array" ref="K44">IFERROR(INDEX(data_2015,MATCH($B$6&amp;K$7,regnr_2015&amp;aar_2015,0),MATCH($C44,variabel_2015,0)),".")</f>
        <v>23925</v>
      </c>
      <c r="L44" s="26">
        <f t="array" ref="L44">IFERROR(INDEX(data_2015,MATCH($B$6&amp;L$7,regnr_2015&amp;aar_2015,0),MATCH($C44,variabel_2015,0)),".")</f>
        <v>16078</v>
      </c>
      <c r="M44" s="26">
        <f t="array" ref="M44">IFERROR(INDEX(data_2015,MATCH($B$6&amp;M$7,regnr_2015&amp;aar_2015,0),MATCH($C44,variabel_2015,0)),".")</f>
        <v>9326</v>
      </c>
      <c r="N44" s="26">
        <f t="array" ref="N44">IFERROR(INDEX(data_2015,MATCH($B$6&amp;N$7,regnr_2015&amp;aar_2015,0),MATCH($C44,variabel_2015,0)),".")</f>
        <v>2933</v>
      </c>
    </row>
    <row r="45" spans="1:14">
      <c r="A45" s="16" t="s">
        <v>49</v>
      </c>
      <c r="B45" s="16" t="s">
        <v>221</v>
      </c>
      <c r="C45" s="41" t="s">
        <v>222</v>
      </c>
      <c r="D45" s="26">
        <f t="array" ref="D45">IFERROR(INDEX(data_2015,MATCH($B$6&amp;D$7,regnr_2015&amp;aar_2015,0),MATCH($C45,variabel_2015,0)),".")</f>
        <v>346008</v>
      </c>
      <c r="E45" s="26">
        <f t="array" ref="E45">IFERROR(INDEX(data_2015,MATCH($B$6&amp;E$7,regnr_2015&amp;aar_2015,0),MATCH($C45,variabel_2015,0)),".")</f>
        <v>536127</v>
      </c>
      <c r="F45" s="26">
        <f t="array" ref="F45">IFERROR(INDEX(data_2015,MATCH($B$6&amp;F$7,regnr_2015&amp;aar_2015,0),MATCH($C45,variabel_2015,0)),".")</f>
        <v>611328</v>
      </c>
      <c r="G45" s="26">
        <f t="array" ref="G45">IFERROR(INDEX(data_2015,MATCH($B$6&amp;G$7,regnr_2015&amp;aar_2015,0),MATCH($C45,variabel_2015,0)),".")</f>
        <v>536915</v>
      </c>
      <c r="H45" s="26">
        <f t="array" ref="H45">IFERROR(INDEX(data_2015,MATCH($B$6&amp;H$7,regnr_2015&amp;aar_2015,0),MATCH($C45,variabel_2015,0)),".")</f>
        <v>510582</v>
      </c>
      <c r="I45" s="26">
        <f t="array" ref="I45">IFERROR(INDEX(data_2015,MATCH($B$6&amp;I$7,regnr_2015&amp;aar_2015,0),MATCH($C45,variabel_2015,0)),".")</f>
        <v>386128</v>
      </c>
      <c r="J45" s="26">
        <f t="array" ref="J45">IFERROR(INDEX(data_2015,MATCH($B$6&amp;J$7,regnr_2015&amp;aar_2015,0),MATCH($C45,variabel_2015,0)),".")</f>
        <v>387852</v>
      </c>
      <c r="K45" s="26">
        <f t="array" ref="K45">IFERROR(INDEX(data_2015,MATCH($B$6&amp;K$7,regnr_2015&amp;aar_2015,0),MATCH($C45,variabel_2015,0)),".")</f>
        <v>388664</v>
      </c>
      <c r="L45" s="26">
        <f t="array" ref="L45">IFERROR(INDEX(data_2015,MATCH($B$6&amp;L$7,regnr_2015&amp;aar_2015,0),MATCH($C45,variabel_2015,0)),".")</f>
        <v>390273</v>
      </c>
      <c r="M45" s="26">
        <f t="array" ref="M45">IFERROR(INDEX(data_2015,MATCH($B$6&amp;M$7,regnr_2015&amp;aar_2015,0),MATCH($C45,variabel_2015,0)),".")</f>
        <v>393673</v>
      </c>
      <c r="N45" s="26">
        <f t="array" ref="N45">IFERROR(INDEX(data_2015,MATCH($B$6&amp;N$7,regnr_2015&amp;aar_2015,0),MATCH($C45,variabel_2015,0)),".")</f>
        <v>401573</v>
      </c>
    </row>
    <row r="46" spans="1:14">
      <c r="A46" s="16" t="s">
        <v>223</v>
      </c>
      <c r="B46" s="16" t="s">
        <v>224</v>
      </c>
      <c r="C46" s="41" t="s">
        <v>225</v>
      </c>
      <c r="D46" s="26">
        <f t="array" ref="D46">IFERROR(INDEX(data_2015,MATCH($B$6&amp;D$7,regnr_2015&amp;aar_2015,0),MATCH($C46,variabel_2015,0)),".")</f>
        <v>115008</v>
      </c>
      <c r="E46" s="26">
        <f t="array" ref="E46">IFERROR(INDEX(data_2015,MATCH($B$6&amp;E$7,regnr_2015&amp;aar_2015,0),MATCH($C46,variabel_2015,0)),".")</f>
        <v>134128</v>
      </c>
      <c r="F46" s="26">
        <f t="array" ref="F46">IFERROR(INDEX(data_2015,MATCH($B$6&amp;F$7,regnr_2015&amp;aar_2015,0),MATCH($C46,variabel_2015,0)),".")</f>
        <v>136328</v>
      </c>
      <c r="G46" s="26">
        <f t="array" ref="G46">IFERROR(INDEX(data_2015,MATCH($B$6&amp;G$7,regnr_2015&amp;aar_2015,0),MATCH($C46,variabel_2015,0)),".")</f>
        <v>126915</v>
      </c>
      <c r="H46" s="26">
        <f t="array" ref="H46">IFERROR(INDEX(data_2015,MATCH($B$6&amp;H$7,regnr_2015&amp;aar_2015,0),MATCH($C46,variabel_2015,0)),".")</f>
        <v>129482</v>
      </c>
      <c r="I46" s="26">
        <f t="array" ref="I46">IFERROR(INDEX(data_2015,MATCH($B$6&amp;I$7,regnr_2015&amp;aar_2015,0),MATCH($C46,variabel_2015,0)),".")</f>
        <v>5028</v>
      </c>
      <c r="J46" s="26">
        <f t="array" ref="J46">IFERROR(INDEX(data_2015,MATCH($B$6&amp;J$7,regnr_2015&amp;aar_2015,0),MATCH($C46,variabel_2015,0)),".")</f>
        <v>4978</v>
      </c>
      <c r="K46" s="26">
        <f t="array" ref="K46">IFERROR(INDEX(data_2015,MATCH($B$6&amp;K$7,regnr_2015&amp;aar_2015,0),MATCH($C46,variabel_2015,0)),".")</f>
        <v>4464</v>
      </c>
      <c r="L46" s="26">
        <f t="array" ref="L46">IFERROR(INDEX(data_2015,MATCH($B$6&amp;L$7,regnr_2015&amp;aar_2015,0),MATCH($C46,variabel_2015,0)),".")</f>
        <v>4273</v>
      </c>
      <c r="M46" s="26">
        <f t="array" ref="M46">IFERROR(INDEX(data_2015,MATCH($B$6&amp;M$7,regnr_2015&amp;aar_2015,0),MATCH($C46,variabel_2015,0)),".")</f>
        <v>4273</v>
      </c>
      <c r="N46" s="26">
        <f t="array" ref="N46">IFERROR(INDEX(data_2015,MATCH($B$6&amp;N$7,regnr_2015&amp;aar_2015,0),MATCH($C46,variabel_2015,0)),".")</f>
        <v>4073</v>
      </c>
    </row>
    <row r="47" spans="1:14">
      <c r="A47" s="16" t="s">
        <v>226</v>
      </c>
      <c r="B47" s="16" t="s">
        <v>227</v>
      </c>
      <c r="C47" s="41" t="s">
        <v>228</v>
      </c>
      <c r="D47" s="26">
        <f t="array" ref="D47">IFERROR(INDEX(data_2015,MATCH($B$6&amp;D$7,regnr_2015&amp;aar_2015,0),MATCH($C47,variabel_2015,0)),".")</f>
        <v>231000</v>
      </c>
      <c r="E47" s="26">
        <f t="array" ref="E47">IFERROR(INDEX(data_2015,MATCH($B$6&amp;E$7,regnr_2015&amp;aar_2015,0),MATCH($C47,variabel_2015,0)),".")</f>
        <v>401999</v>
      </c>
      <c r="F47" s="26">
        <f t="array" ref="F47">IFERROR(INDEX(data_2015,MATCH($B$6&amp;F$7,regnr_2015&amp;aar_2015,0),MATCH($C47,variabel_2015,0)),".")</f>
        <v>475000</v>
      </c>
      <c r="G47" s="26">
        <f t="array" ref="G47">IFERROR(INDEX(data_2015,MATCH($B$6&amp;G$7,regnr_2015&amp;aar_2015,0),MATCH($C47,variabel_2015,0)),".")</f>
        <v>410000</v>
      </c>
      <c r="H47" s="26">
        <f t="array" ref="H47">IFERROR(INDEX(data_2015,MATCH($B$6&amp;H$7,regnr_2015&amp;aar_2015,0),MATCH($C47,variabel_2015,0)),".")</f>
        <v>381100</v>
      </c>
      <c r="I47" s="26">
        <f t="array" ref="I47">IFERROR(INDEX(data_2015,MATCH($B$6&amp;I$7,regnr_2015&amp;aar_2015,0),MATCH($C47,variabel_2015,0)),".")</f>
        <v>381100</v>
      </c>
      <c r="J47" s="26">
        <f t="array" ref="J47">IFERROR(INDEX(data_2015,MATCH($B$6&amp;J$7,regnr_2015&amp;aar_2015,0),MATCH($C47,variabel_2015,0)),".")</f>
        <v>382874</v>
      </c>
      <c r="K47" s="26">
        <f t="array" ref="K47">IFERROR(INDEX(data_2015,MATCH($B$6&amp;K$7,regnr_2015&amp;aar_2015,0),MATCH($C47,variabel_2015,0)),".")</f>
        <v>384200</v>
      </c>
      <c r="L47" s="26">
        <f t="array" ref="L47">IFERROR(INDEX(data_2015,MATCH($B$6&amp;L$7,regnr_2015&amp;aar_2015,0),MATCH($C47,variabel_2015,0)),".")</f>
        <v>386000</v>
      </c>
      <c r="M47" s="26">
        <f t="array" ref="M47">IFERROR(INDEX(data_2015,MATCH($B$6&amp;M$7,regnr_2015&amp;aar_2015,0),MATCH($C47,variabel_2015,0)),".")</f>
        <v>389400</v>
      </c>
      <c r="N47" s="26">
        <f t="array" ref="N47">IFERROR(INDEX(data_2015,MATCH($B$6&amp;N$7,regnr_2015&amp;aar_2015,0),MATCH($C47,variabel_2015,0)),".")</f>
        <v>397500</v>
      </c>
    </row>
    <row r="48" spans="1:14">
      <c r="A48" s="16" t="s">
        <v>52</v>
      </c>
      <c r="B48" s="16" t="s">
        <v>229</v>
      </c>
      <c r="C48" s="41" t="s">
        <v>230</v>
      </c>
      <c r="D48" s="26">
        <f t="array" ref="D48">IFERROR(INDEX(data_2015,MATCH($B$6&amp;D$7,regnr_2015&amp;aar_2015,0),MATCH($C48,variabel_2015,0)),".")</f>
        <v>18052</v>
      </c>
      <c r="E48" s="26">
        <f t="array" ref="E48">IFERROR(INDEX(data_2015,MATCH($B$6&amp;E$7,regnr_2015&amp;aar_2015,0),MATCH($C48,variabel_2015,0)),".")</f>
        <v>15694</v>
      </c>
      <c r="F48" s="26">
        <f t="array" ref="F48">IFERROR(INDEX(data_2015,MATCH($B$6&amp;F$7,regnr_2015&amp;aar_2015,0),MATCH($C48,variabel_2015,0)),".")</f>
        <v>21683</v>
      </c>
      <c r="G48" s="26">
        <f t="array" ref="G48">IFERROR(INDEX(data_2015,MATCH($B$6&amp;G$7,regnr_2015&amp;aar_2015,0),MATCH($C48,variabel_2015,0)),".")</f>
        <v>22537</v>
      </c>
      <c r="H48" s="26">
        <f t="array" ref="H48">IFERROR(INDEX(data_2015,MATCH($B$6&amp;H$7,regnr_2015&amp;aar_2015,0),MATCH($C48,variabel_2015,0)),".")</f>
        <v>20514</v>
      </c>
      <c r="I48" s="26">
        <f t="array" ref="I48">IFERROR(INDEX(data_2015,MATCH($B$6&amp;I$7,regnr_2015&amp;aar_2015,0),MATCH($C48,variabel_2015,0)),".")</f>
        <v>17478</v>
      </c>
      <c r="J48" s="26">
        <f t="array" ref="J48">IFERROR(INDEX(data_2015,MATCH($B$6&amp;J$7,regnr_2015&amp;aar_2015,0),MATCH($C48,variabel_2015,0)),".")</f>
        <v>11182</v>
      </c>
      <c r="K48" s="26">
        <f t="array" ref="K48">IFERROR(INDEX(data_2015,MATCH($B$6&amp;K$7,regnr_2015&amp;aar_2015,0),MATCH($C48,variabel_2015,0)),".")</f>
        <v>6676</v>
      </c>
      <c r="L48" s="26">
        <f t="array" ref="L48">IFERROR(INDEX(data_2015,MATCH($B$6&amp;L$7,regnr_2015&amp;aar_2015,0),MATCH($C48,variabel_2015,0)),".")</f>
        <v>10608</v>
      </c>
      <c r="M48" s="26">
        <f t="array" ref="M48">IFERROR(INDEX(data_2015,MATCH($B$6&amp;M$7,regnr_2015&amp;aar_2015,0),MATCH($C48,variabel_2015,0)),".")</f>
        <v>7170</v>
      </c>
      <c r="N48" s="26">
        <f t="array" ref="N48">IFERROR(INDEX(data_2015,MATCH($B$6&amp;N$7,regnr_2015&amp;aar_2015,0),MATCH($C48,variabel_2015,0)),".")</f>
        <v>3238</v>
      </c>
    </row>
    <row r="49" spans="1:14">
      <c r="A49" s="16" t="s">
        <v>58</v>
      </c>
      <c r="B49" s="16" t="s">
        <v>231</v>
      </c>
      <c r="C49" s="41" t="s">
        <v>232</v>
      </c>
      <c r="D49" s="26">
        <f t="array" ref="D49">IFERROR(INDEX(data_2015,MATCH($B$6&amp;D$7,regnr_2015&amp;aar_2015,0),MATCH($C49,variabel_2015,0)),".")</f>
        <v>6872</v>
      </c>
      <c r="E49" s="26">
        <f t="array" ref="E49">IFERROR(INDEX(data_2015,MATCH($B$6&amp;E$7,regnr_2015&amp;aar_2015,0),MATCH($C49,variabel_2015,0)),".")</f>
        <v>3140</v>
      </c>
      <c r="F49" s="26">
        <f t="array" ref="F49">IFERROR(INDEX(data_2015,MATCH($B$6&amp;F$7,regnr_2015&amp;aar_2015,0),MATCH($C49,variabel_2015,0)),".")</f>
        <v>17041</v>
      </c>
      <c r="G49" s="26">
        <f t="array" ref="G49">IFERROR(INDEX(data_2015,MATCH($B$6&amp;G$7,regnr_2015&amp;aar_2015,0),MATCH($C49,variabel_2015,0)),".")</f>
        <v>59413</v>
      </c>
      <c r="H49" s="26">
        <f t="array" ref="H49">IFERROR(INDEX(data_2015,MATCH($B$6&amp;H$7,regnr_2015&amp;aar_2015,0),MATCH($C49,variabel_2015,0)),".")</f>
        <v>38792</v>
      </c>
      <c r="I49" s="26">
        <f t="array" ref="I49">IFERROR(INDEX(data_2015,MATCH($B$6&amp;I$7,regnr_2015&amp;aar_2015,0),MATCH($C49,variabel_2015,0)),".")</f>
        <v>1209</v>
      </c>
      <c r="J49" s="26">
        <f t="array" ref="J49">IFERROR(INDEX(data_2015,MATCH($B$6&amp;J$7,regnr_2015&amp;aar_2015,0),MATCH($C49,variabel_2015,0)),".")</f>
        <v>1213</v>
      </c>
      <c r="K49" s="26">
        <f t="array" ref="K49">IFERROR(INDEX(data_2015,MATCH($B$6&amp;K$7,regnr_2015&amp;aar_2015,0),MATCH($C49,variabel_2015,0)),".")</f>
        <v>2289</v>
      </c>
      <c r="L49" s="26">
        <f t="array" ref="L49">IFERROR(INDEX(data_2015,MATCH($B$6&amp;L$7,regnr_2015&amp;aar_2015,0),MATCH($C49,variabel_2015,0)),".")</f>
        <v>0</v>
      </c>
      <c r="M49" s="26">
        <f t="array" ref="M49">IFERROR(INDEX(data_2015,MATCH($B$6&amp;M$7,regnr_2015&amp;aar_2015,0),MATCH($C49,variabel_2015,0)),".")</f>
        <v>1072</v>
      </c>
      <c r="N49" s="26">
        <f t="array" ref="N49">IFERROR(INDEX(data_2015,MATCH($B$6&amp;N$7,regnr_2015&amp;aar_2015,0),MATCH($C49,variabel_2015,0)),".")</f>
        <v>1963</v>
      </c>
    </row>
    <row r="50" spans="1:14">
      <c r="A50" s="16" t="s">
        <v>233</v>
      </c>
      <c r="B50" s="16" t="s">
        <v>234</v>
      </c>
      <c r="C50" s="41" t="s">
        <v>235</v>
      </c>
      <c r="D50" s="26">
        <f t="array" ref="D50">IFERROR(INDEX(data_2015,MATCH($B$6&amp;D$7,regnr_2015&amp;aar_2015,0),MATCH($C50,variabel_2015,0)),".")</f>
        <v>0</v>
      </c>
      <c r="E50" s="26">
        <f t="array" ref="E50">IFERROR(INDEX(data_2015,MATCH($B$6&amp;E$7,regnr_2015&amp;aar_2015,0),MATCH($C50,variabel_2015,0)),".")</f>
        <v>0</v>
      </c>
      <c r="F50" s="26">
        <f t="array" ref="F50">IFERROR(INDEX(data_2015,MATCH($B$6&amp;F$7,regnr_2015&amp;aar_2015,0),MATCH($C50,variabel_2015,0)),".")</f>
        <v>0</v>
      </c>
      <c r="G50" s="26">
        <f t="array" ref="G50">IFERROR(INDEX(data_2015,MATCH($B$6&amp;G$7,regnr_2015&amp;aar_2015,0),MATCH($C50,variabel_2015,0)),".")</f>
        <v>44794</v>
      </c>
      <c r="H50" s="26">
        <f t="array" ref="H50">IFERROR(INDEX(data_2015,MATCH($B$6&amp;H$7,regnr_2015&amp;aar_2015,0),MATCH($C50,variabel_2015,0)),".")</f>
        <v>96664</v>
      </c>
      <c r="I50" s="26">
        <f t="array" ref="I50">IFERROR(INDEX(data_2015,MATCH($B$6&amp;I$7,regnr_2015&amp;aar_2015,0),MATCH($C50,variabel_2015,0)),".")</f>
        <v>67192</v>
      </c>
      <c r="J50" s="26">
        <f t="array" ref="J50">IFERROR(INDEX(data_2015,MATCH($B$6&amp;J$7,regnr_2015&amp;aar_2015,0),MATCH($C50,variabel_2015,0)),".")</f>
        <v>19135</v>
      </c>
      <c r="K50" s="26">
        <f t="array" ref="K50">IFERROR(INDEX(data_2015,MATCH($B$6&amp;K$7,regnr_2015&amp;aar_2015,0),MATCH($C50,variabel_2015,0)),".")</f>
        <v>16290</v>
      </c>
      <c r="L50" s="26">
        <f t="array" ref="L50">IFERROR(INDEX(data_2015,MATCH($B$6&amp;L$7,regnr_2015&amp;aar_2015,0),MATCH($C50,variabel_2015,0)),".")</f>
        <v>17956</v>
      </c>
      <c r="M50" s="26">
        <f t="array" ref="M50">IFERROR(INDEX(data_2015,MATCH($B$6&amp;M$7,regnr_2015&amp;aar_2015,0),MATCH($C50,variabel_2015,0)),".")</f>
        <v>20715</v>
      </c>
      <c r="N50" s="26">
        <f t="array" ref="N50">IFERROR(INDEX(data_2015,MATCH($B$6&amp;N$7,regnr_2015&amp;aar_2015,0),MATCH($C50,variabel_2015,0)),".")</f>
        <v>0</v>
      </c>
    </row>
    <row r="51" spans="1:14">
      <c r="A51" s="16" t="s">
        <v>236</v>
      </c>
      <c r="B51" s="16" t="s">
        <v>237</v>
      </c>
      <c r="C51" s="41" t="s">
        <v>238</v>
      </c>
      <c r="D51" s="26">
        <f t="array" ref="D51">IFERROR(INDEX(data_2015,MATCH($B$6&amp;D$7,regnr_2015&amp;aar_2015,0),MATCH($C51,variabel_2015,0)),".")</f>
        <v>3921</v>
      </c>
      <c r="E51" s="26">
        <f t="array" ref="E51">IFERROR(INDEX(data_2015,MATCH($B$6&amp;E$7,regnr_2015&amp;aar_2015,0),MATCH($C51,variabel_2015,0)),".")</f>
        <v>4164</v>
      </c>
      <c r="F51" s="26">
        <f t="array" ref="F51">IFERROR(INDEX(data_2015,MATCH($B$6&amp;F$7,regnr_2015&amp;aar_2015,0),MATCH($C51,variabel_2015,0)),".")</f>
        <v>4769</v>
      </c>
      <c r="G51" s="26">
        <f t="array" ref="G51">IFERROR(INDEX(data_2015,MATCH($B$6&amp;G$7,regnr_2015&amp;aar_2015,0),MATCH($C51,variabel_2015,0)),".")</f>
        <v>67234</v>
      </c>
      <c r="H51" s="26">
        <f t="array" ref="H51">IFERROR(INDEX(data_2015,MATCH($B$6&amp;H$7,regnr_2015&amp;aar_2015,0),MATCH($C51,variabel_2015,0)),".")</f>
        <v>1132871</v>
      </c>
      <c r="I51" s="26">
        <f t="array" ref="I51">IFERROR(INDEX(data_2015,MATCH($B$6&amp;I$7,regnr_2015&amp;aar_2015,0),MATCH($C51,variabel_2015,0)),".")</f>
        <v>852038</v>
      </c>
      <c r="J51" s="26">
        <f t="array" ref="J51">IFERROR(INDEX(data_2015,MATCH($B$6&amp;J$7,regnr_2015&amp;aar_2015,0),MATCH($C51,variabel_2015,0)),".")</f>
        <v>558598</v>
      </c>
      <c r="K51" s="26">
        <f t="array" ref="K51">IFERROR(INDEX(data_2015,MATCH($B$6&amp;K$7,regnr_2015&amp;aar_2015,0),MATCH($C51,variabel_2015,0)),".")</f>
        <v>395731</v>
      </c>
      <c r="L51" s="26">
        <f t="array" ref="L51">IFERROR(INDEX(data_2015,MATCH($B$6&amp;L$7,regnr_2015&amp;aar_2015,0),MATCH($C51,variabel_2015,0)),".")</f>
        <v>263332</v>
      </c>
      <c r="M51" s="26">
        <f t="array" ref="M51">IFERROR(INDEX(data_2015,MATCH($B$6&amp;M$7,regnr_2015&amp;aar_2015,0),MATCH($C51,variabel_2015,0)),".")</f>
        <v>200801</v>
      </c>
      <c r="N51" s="26">
        <f t="array" ref="N51">IFERROR(INDEX(data_2015,MATCH($B$6&amp;N$7,regnr_2015&amp;aar_2015,0),MATCH($C51,variabel_2015,0)),".")</f>
        <v>392637</v>
      </c>
    </row>
    <row r="52" spans="1:14">
      <c r="A52" s="16" t="s">
        <v>239</v>
      </c>
      <c r="B52" s="16" t="s">
        <v>96</v>
      </c>
      <c r="C52" s="41" t="s">
        <v>240</v>
      </c>
      <c r="D52" s="26">
        <f t="array" ref="D52">IFERROR(INDEX(data_2015,MATCH($B$6&amp;D$7,regnr_2015&amp;aar_2015,0),MATCH($C52,variabel_2015,0)),".")</f>
        <v>1093100</v>
      </c>
      <c r="E52" s="26">
        <f t="array" ref="E52">IFERROR(INDEX(data_2015,MATCH($B$6&amp;E$7,regnr_2015&amp;aar_2015,0),MATCH($C52,variabel_2015,0)),".")</f>
        <v>310093</v>
      </c>
      <c r="F52" s="26">
        <f t="array" ref="F52">IFERROR(INDEX(data_2015,MATCH($B$6&amp;F$7,regnr_2015&amp;aar_2015,0),MATCH($C52,variabel_2015,0)),".")</f>
        <v>549172</v>
      </c>
      <c r="G52" s="26">
        <f t="array" ref="G52">IFERROR(INDEX(data_2015,MATCH($B$6&amp;G$7,regnr_2015&amp;aar_2015,0),MATCH($C52,variabel_2015,0)),".")</f>
        <v>696672</v>
      </c>
      <c r="H52" s="26">
        <f t="array" ref="H52">IFERROR(INDEX(data_2015,MATCH($B$6&amp;H$7,regnr_2015&amp;aar_2015,0),MATCH($C52,variabel_2015,0)),".")</f>
        <v>652915</v>
      </c>
      <c r="I52" s="26">
        <f t="array" ref="I52">IFERROR(INDEX(data_2015,MATCH($B$6&amp;I$7,regnr_2015&amp;aar_2015,0),MATCH($C52,variabel_2015,0)),".")</f>
        <v>487989</v>
      </c>
      <c r="J52" s="26">
        <f t="array" ref="J52">IFERROR(INDEX(data_2015,MATCH($B$6&amp;J$7,regnr_2015&amp;aar_2015,0),MATCH($C52,variabel_2015,0)),".")</f>
        <v>772114</v>
      </c>
      <c r="K52" s="26">
        <f t="array" ref="K52">IFERROR(INDEX(data_2015,MATCH($B$6&amp;K$7,regnr_2015&amp;aar_2015,0),MATCH($C52,variabel_2015,0)),".")</f>
        <v>948367</v>
      </c>
      <c r="L52" s="26">
        <f t="array" ref="L52">IFERROR(INDEX(data_2015,MATCH($B$6&amp;L$7,regnr_2015&amp;aar_2015,0),MATCH($C52,variabel_2015,0)),".")</f>
        <v>622407</v>
      </c>
      <c r="M52" s="26">
        <f t="array" ref="M52">IFERROR(INDEX(data_2015,MATCH($B$6&amp;M$7,regnr_2015&amp;aar_2015,0),MATCH($C52,variabel_2015,0)),".")</f>
        <v>798509</v>
      </c>
      <c r="N52" s="26">
        <f t="array" ref="N52">IFERROR(INDEX(data_2015,MATCH($B$6&amp;N$7,regnr_2015&amp;aar_2015,0),MATCH($C52,variabel_2015,0)),".")</f>
        <v>335141</v>
      </c>
    </row>
    <row r="53" spans="1:14">
      <c r="A53" s="16" t="s">
        <v>241</v>
      </c>
      <c r="B53" s="16" t="s">
        <v>98</v>
      </c>
      <c r="C53" s="41" t="s">
        <v>242</v>
      </c>
      <c r="D53" s="26">
        <f t="array" ref="D53">IFERROR(INDEX(data_2015,MATCH($B$6&amp;D$7,regnr_2015&amp;aar_2015,0),MATCH($C53,variabel_2015,0)),".")</f>
        <v>14498</v>
      </c>
      <c r="E53" s="26">
        <f t="array" ref="E53">IFERROR(INDEX(data_2015,MATCH($B$6&amp;E$7,regnr_2015&amp;aar_2015,0),MATCH($C53,variabel_2015,0)),".")</f>
        <v>17601</v>
      </c>
      <c r="F53" s="26">
        <f t="array" ref="F53">IFERROR(INDEX(data_2015,MATCH($B$6&amp;F$7,regnr_2015&amp;aar_2015,0),MATCH($C53,variabel_2015,0)),".")</f>
        <v>19778</v>
      </c>
      <c r="G53" s="26">
        <f t="array" ref="G53">IFERROR(INDEX(data_2015,MATCH($B$6&amp;G$7,regnr_2015&amp;aar_2015,0),MATCH($C53,variabel_2015,0)),".")</f>
        <v>22411</v>
      </c>
      <c r="H53" s="26">
        <f t="array" ref="H53">IFERROR(INDEX(data_2015,MATCH($B$6&amp;H$7,regnr_2015&amp;aar_2015,0),MATCH($C53,variabel_2015,0)),".")</f>
        <v>25903</v>
      </c>
      <c r="I53" s="26">
        <f t="array" ref="I53">IFERROR(INDEX(data_2015,MATCH($B$6&amp;I$7,regnr_2015&amp;aar_2015,0),MATCH($C53,variabel_2015,0)),".")</f>
        <v>28255</v>
      </c>
      <c r="J53" s="26">
        <f t="array" ref="J53">IFERROR(INDEX(data_2015,MATCH($B$6&amp;J$7,regnr_2015&amp;aar_2015,0),MATCH($C53,variabel_2015,0)),".")</f>
        <v>34113</v>
      </c>
      <c r="K53" s="26">
        <f t="array" ref="K53">IFERROR(INDEX(data_2015,MATCH($B$6&amp;K$7,regnr_2015&amp;aar_2015,0),MATCH($C53,variabel_2015,0)),".")</f>
        <v>29603</v>
      </c>
      <c r="L53" s="26">
        <f t="array" ref="L53">IFERROR(INDEX(data_2015,MATCH($B$6&amp;L$7,regnr_2015&amp;aar_2015,0),MATCH($C53,variabel_2015,0)),".")</f>
        <v>28438</v>
      </c>
      <c r="M53" s="26">
        <f t="array" ref="M53">IFERROR(INDEX(data_2015,MATCH($B$6&amp;M$7,regnr_2015&amp;aar_2015,0),MATCH($C53,variabel_2015,0)),".")</f>
        <v>29631</v>
      </c>
      <c r="N53" s="26">
        <f t="array" ref="N53">IFERROR(INDEX(data_2015,MATCH($B$6&amp;N$7,regnr_2015&amp;aar_2015,0),MATCH($C53,variabel_2015,0)),".")</f>
        <v>26404</v>
      </c>
    </row>
    <row r="54" spans="1:14">
      <c r="A54" s="16"/>
      <c r="B54" s="18" t="s">
        <v>100</v>
      </c>
      <c r="C54" s="41" t="s">
        <v>243</v>
      </c>
      <c r="D54" s="40">
        <f t="array" ref="D54">IFERROR(INDEX(data_2015,MATCH($B$6&amp;D$7,regnr_2015&amp;aar_2015,0),MATCH($C54,variabel_2015,0)),".")</f>
        <v>205998750</v>
      </c>
      <c r="E54" s="40">
        <f t="array" ref="E54">IFERROR(INDEX(data_2015,MATCH($B$6&amp;E$7,regnr_2015&amp;aar_2015,0),MATCH($C54,variabel_2015,0)),".")</f>
        <v>199527547</v>
      </c>
      <c r="F54" s="40">
        <f t="array" ref="F54">IFERROR(INDEX(data_2015,MATCH($B$6&amp;F$7,regnr_2015&amp;aar_2015,0),MATCH($C54,variabel_2015,0)),".")</f>
        <v>211832383</v>
      </c>
      <c r="G54" s="40">
        <f t="array" ref="G54">IFERROR(INDEX(data_2015,MATCH($B$6&amp;G$7,regnr_2015&amp;aar_2015,0),MATCH($C54,variabel_2015,0)),".")</f>
        <v>229462314</v>
      </c>
      <c r="H54" s="40">
        <f t="array" ref="H54">IFERROR(INDEX(data_2015,MATCH($B$6&amp;H$7,regnr_2015&amp;aar_2015,0),MATCH($C54,variabel_2015,0)),".")</f>
        <v>242169163</v>
      </c>
      <c r="I54" s="40">
        <f t="array" ref="I54">IFERROR(INDEX(data_2015,MATCH($B$6&amp;I$7,regnr_2015&amp;aar_2015,0),MATCH($C54,variabel_2015,0)),".")</f>
        <v>226256078</v>
      </c>
      <c r="J54" s="40">
        <f t="array" ref="J54">IFERROR(INDEX(data_2015,MATCH($B$6&amp;J$7,regnr_2015&amp;aar_2015,0),MATCH($C54,variabel_2015,0)),".")</f>
        <v>215652174</v>
      </c>
      <c r="K54" s="40">
        <f t="array" ref="K54">IFERROR(INDEX(data_2015,MATCH($B$6&amp;K$7,regnr_2015&amp;aar_2015,0),MATCH($C54,variabel_2015,0)),".")</f>
        <v>224344155</v>
      </c>
      <c r="L54" s="40">
        <f t="array" ref="L54">IFERROR(INDEX(data_2015,MATCH($B$6&amp;L$7,regnr_2015&amp;aar_2015,0),MATCH($C54,variabel_2015,0)),".")</f>
        <v>228653125</v>
      </c>
      <c r="M54" s="40">
        <f t="array" ref="M54">IFERROR(INDEX(data_2015,MATCH($B$6&amp;M$7,regnr_2015&amp;aar_2015,0),MATCH($C54,variabel_2015,0)),".")</f>
        <v>256145468</v>
      </c>
      <c r="N54" s="40">
        <f t="array" ref="N54">IFERROR(INDEX(data_2015,MATCH($B$6&amp;N$7,regnr_2015&amp;aar_2015,0),MATCH($C54,variabel_2015,0)),".")</f>
        <v>269974616</v>
      </c>
    </row>
    <row r="55" spans="1:14">
      <c r="A55" s="20"/>
      <c r="B55" s="42"/>
      <c r="C55" s="41" t="s">
        <v>1</v>
      </c>
      <c r="D55" s="67">
        <f>D$9</f>
        <v>2005</v>
      </c>
      <c r="E55" s="67">
        <f t="shared" ref="E55:L55" si="2">E$9</f>
        <v>2006</v>
      </c>
      <c r="F55" s="67">
        <f t="shared" si="2"/>
        <v>2007</v>
      </c>
      <c r="G55" s="67">
        <f t="shared" si="2"/>
        <v>2008</v>
      </c>
      <c r="H55" s="67">
        <f t="shared" si="2"/>
        <v>2009</v>
      </c>
      <c r="I55" s="67">
        <f t="shared" si="2"/>
        <v>2010</v>
      </c>
      <c r="J55" s="67">
        <f t="shared" si="2"/>
        <v>2011</v>
      </c>
      <c r="K55" s="67">
        <f t="shared" si="2"/>
        <v>2012</v>
      </c>
      <c r="L55" s="67">
        <f t="shared" si="2"/>
        <v>2013</v>
      </c>
      <c r="M55" s="67">
        <f>M$9</f>
        <v>2014</v>
      </c>
      <c r="N55" s="67">
        <f>N$9</f>
        <v>2015</v>
      </c>
    </row>
    <row r="56" spans="1:14">
      <c r="A56" s="42"/>
      <c r="B56" s="20" t="s">
        <v>102</v>
      </c>
      <c r="C56" s="12"/>
      <c r="D56" s="27" t="s">
        <v>3</v>
      </c>
      <c r="E56" s="27" t="s">
        <v>3</v>
      </c>
      <c r="F56" s="27" t="s">
        <v>3</v>
      </c>
      <c r="G56" s="27" t="s">
        <v>3</v>
      </c>
      <c r="H56" s="27" t="s">
        <v>3</v>
      </c>
      <c r="I56" s="27" t="s">
        <v>3</v>
      </c>
      <c r="J56" s="27" t="s">
        <v>3</v>
      </c>
      <c r="K56" s="27" t="s">
        <v>3</v>
      </c>
      <c r="L56" s="27" t="s">
        <v>3</v>
      </c>
      <c r="M56" s="27" t="s">
        <v>3</v>
      </c>
      <c r="N56" s="27" t="s">
        <v>3</v>
      </c>
    </row>
    <row r="57" spans="1:14">
      <c r="A57" s="16"/>
      <c r="B57" s="18" t="s">
        <v>244</v>
      </c>
      <c r="C57" s="41"/>
      <c r="D57" s="28"/>
      <c r="E57" s="28"/>
      <c r="F57" s="28"/>
      <c r="G57" s="28"/>
      <c r="H57" s="28"/>
      <c r="I57" s="28"/>
      <c r="J57" s="28"/>
      <c r="K57" s="28"/>
      <c r="L57" s="28"/>
      <c r="M57" s="28"/>
      <c r="N57" s="28"/>
    </row>
    <row r="58" spans="1:14">
      <c r="A58" s="16" t="s">
        <v>4</v>
      </c>
      <c r="B58" s="16" t="s">
        <v>103</v>
      </c>
      <c r="C58" s="41" t="s">
        <v>245</v>
      </c>
      <c r="D58" s="26">
        <f t="array" ref="D58">IFERROR(INDEX(data_2015,MATCH($B$6&amp;D$7,regnr_2015&amp;aar_2015,0),MATCH($C58,variabel_2015,0)),".")</f>
        <v>3907853</v>
      </c>
      <c r="E58" s="26">
        <f t="array" ref="E58">IFERROR(INDEX(data_2015,MATCH($B$6&amp;E$7,regnr_2015&amp;aar_2015,0),MATCH($C58,variabel_2015,0)),".")</f>
        <v>3514927</v>
      </c>
      <c r="F58" s="26">
        <f t="array" ref="F58">IFERROR(INDEX(data_2015,MATCH($B$6&amp;F$7,regnr_2015&amp;aar_2015,0),MATCH($C58,variabel_2015,0)),".")</f>
        <v>1350774</v>
      </c>
      <c r="G58" s="26">
        <f t="array" ref="G58">IFERROR(INDEX(data_2015,MATCH($B$6&amp;G$7,regnr_2015&amp;aar_2015,0),MATCH($C58,variabel_2015,0)),".")</f>
        <v>27031263</v>
      </c>
      <c r="H58" s="26">
        <f t="array" ref="H58">IFERROR(INDEX(data_2015,MATCH($B$6&amp;H$7,regnr_2015&amp;aar_2015,0),MATCH($C58,variabel_2015,0)),".")</f>
        <v>24693350</v>
      </c>
      <c r="I58" s="26">
        <f t="array" ref="I58">IFERROR(INDEX(data_2015,MATCH($B$6&amp;I$7,regnr_2015&amp;aar_2015,0),MATCH($C58,variabel_2015,0)),".")</f>
        <v>11345946</v>
      </c>
      <c r="J58" s="26">
        <f t="array" ref="J58">IFERROR(INDEX(data_2015,MATCH($B$6&amp;J$7,regnr_2015&amp;aar_2015,0),MATCH($C58,variabel_2015,0)),".")</f>
        <v>5199360</v>
      </c>
      <c r="K58" s="26">
        <f t="array" ref="K58">IFERROR(INDEX(data_2015,MATCH($B$6&amp;K$7,regnr_2015&amp;aar_2015,0),MATCH($C58,variabel_2015,0)),".")</f>
        <v>5786265</v>
      </c>
      <c r="L58" s="26">
        <f t="array" ref="L58">IFERROR(INDEX(data_2015,MATCH($B$6&amp;L$7,regnr_2015&amp;aar_2015,0),MATCH($C58,variabel_2015,0)),".")</f>
        <v>12176033</v>
      </c>
      <c r="M58" s="26">
        <f t="array" ref="M58">IFERROR(INDEX(data_2015,MATCH($B$6&amp;M$7,regnr_2015&amp;aar_2015,0),MATCH($C58,variabel_2015,0)),".")</f>
        <v>11930601</v>
      </c>
      <c r="N58" s="26">
        <f t="array" ref="N58">IFERROR(INDEX(data_2015,MATCH($B$6&amp;N$7,regnr_2015&amp;aar_2015,0),MATCH($C58,variabel_2015,0)),".")</f>
        <v>94064</v>
      </c>
    </row>
    <row r="59" spans="1:14">
      <c r="A59" s="16" t="s">
        <v>7</v>
      </c>
      <c r="B59" s="16" t="s">
        <v>246</v>
      </c>
      <c r="C59" s="41" t="s">
        <v>247</v>
      </c>
      <c r="D59" s="26">
        <f t="array" ref="D59">IFERROR(INDEX(data_2015,MATCH($B$6&amp;D$7,regnr_2015&amp;aar_2015,0),MATCH($C59,variabel_2015,0)),".")</f>
        <v>0</v>
      </c>
      <c r="E59" s="26">
        <f t="array" ref="E59">IFERROR(INDEX(data_2015,MATCH($B$6&amp;E$7,regnr_2015&amp;aar_2015,0),MATCH($C59,variabel_2015,0)),".")</f>
        <v>0</v>
      </c>
      <c r="F59" s="26">
        <f t="array" ref="F59">IFERROR(INDEX(data_2015,MATCH($B$6&amp;F$7,regnr_2015&amp;aar_2015,0),MATCH($C59,variabel_2015,0)),".")</f>
        <v>0</v>
      </c>
      <c r="G59" s="26">
        <f t="array" ref="G59">IFERROR(INDEX(data_2015,MATCH($B$6&amp;G$7,regnr_2015&amp;aar_2015,0),MATCH($C59,variabel_2015,0)),".")</f>
        <v>0</v>
      </c>
      <c r="H59" s="26">
        <f t="array" ref="H59">IFERROR(INDEX(data_2015,MATCH($B$6&amp;H$7,regnr_2015&amp;aar_2015,0),MATCH($C59,variabel_2015,0)),".")</f>
        <v>0</v>
      </c>
      <c r="I59" s="26">
        <f t="array" ref="I59">IFERROR(INDEX(data_2015,MATCH($B$6&amp;I$7,regnr_2015&amp;aar_2015,0),MATCH($C59,variabel_2015,0)),".")</f>
        <v>0</v>
      </c>
      <c r="J59" s="26">
        <f t="array" ref="J59">IFERROR(INDEX(data_2015,MATCH($B$6&amp;J$7,regnr_2015&amp;aar_2015,0),MATCH($C59,variabel_2015,0)),".")</f>
        <v>0</v>
      </c>
      <c r="K59" s="26">
        <f t="array" ref="K59">IFERROR(INDEX(data_2015,MATCH($B$6&amp;K$7,regnr_2015&amp;aar_2015,0),MATCH($C59,variabel_2015,0)),".")</f>
        <v>0</v>
      </c>
      <c r="L59" s="26">
        <f t="array" ref="L59">IFERROR(INDEX(data_2015,MATCH($B$6&amp;L$7,regnr_2015&amp;aar_2015,0),MATCH($C59,variabel_2015,0)),".")</f>
        <v>0</v>
      </c>
      <c r="M59" s="26">
        <f t="array" ref="M59">IFERROR(INDEX(data_2015,MATCH($B$6&amp;M$7,regnr_2015&amp;aar_2015,0),MATCH($C59,variabel_2015,0)),".")</f>
        <v>0</v>
      </c>
      <c r="N59" s="26">
        <f t="array" ref="N59">IFERROR(INDEX(data_2015,MATCH($B$6&amp;N$7,regnr_2015&amp;aar_2015,0),MATCH($C59,variabel_2015,0)),".")</f>
        <v>0</v>
      </c>
    </row>
    <row r="60" spans="1:14">
      <c r="A60" s="16" t="s">
        <v>13</v>
      </c>
      <c r="B60" s="16" t="s">
        <v>248</v>
      </c>
      <c r="C60" s="41" t="s">
        <v>249</v>
      </c>
      <c r="D60" s="26">
        <f t="array" ref="D60">IFERROR(INDEX(data_2015,MATCH($B$6&amp;D$7,regnr_2015&amp;aar_2015,0),MATCH($C60,variabel_2015,0)),".")</f>
        <v>0</v>
      </c>
      <c r="E60" s="26">
        <f t="array" ref="E60">IFERROR(INDEX(data_2015,MATCH($B$6&amp;E$7,regnr_2015&amp;aar_2015,0),MATCH($C60,variabel_2015,0)),".")</f>
        <v>0</v>
      </c>
      <c r="F60" s="26">
        <f t="array" ref="F60">IFERROR(INDEX(data_2015,MATCH($B$6&amp;F$7,regnr_2015&amp;aar_2015,0),MATCH($C60,variabel_2015,0)),".")</f>
        <v>0</v>
      </c>
      <c r="G60" s="26">
        <f t="array" ref="G60">IFERROR(INDEX(data_2015,MATCH($B$6&amp;G$7,regnr_2015&amp;aar_2015,0),MATCH($C60,variabel_2015,0)),".")</f>
        <v>0</v>
      </c>
      <c r="H60" s="26">
        <f t="array" ref="H60">IFERROR(INDEX(data_2015,MATCH($B$6&amp;H$7,regnr_2015&amp;aar_2015,0),MATCH($C60,variabel_2015,0)),".")</f>
        <v>0</v>
      </c>
      <c r="I60" s="26">
        <f t="array" ref="I60">IFERROR(INDEX(data_2015,MATCH($B$6&amp;I$7,regnr_2015&amp;aar_2015,0),MATCH($C60,variabel_2015,0)),".")</f>
        <v>0</v>
      </c>
      <c r="J60" s="26">
        <f t="array" ref="J60">IFERROR(INDEX(data_2015,MATCH($B$6&amp;J$7,regnr_2015&amp;aar_2015,0),MATCH($C60,variabel_2015,0)),".")</f>
        <v>0</v>
      </c>
      <c r="K60" s="26">
        <f t="array" ref="K60">IFERROR(INDEX(data_2015,MATCH($B$6&amp;K$7,regnr_2015&amp;aar_2015,0),MATCH($C60,variabel_2015,0)),".")</f>
        <v>0</v>
      </c>
      <c r="L60" s="26">
        <f t="array" ref="L60">IFERROR(INDEX(data_2015,MATCH($B$6&amp;L$7,regnr_2015&amp;aar_2015,0),MATCH($C60,variabel_2015,0)),".")</f>
        <v>0</v>
      </c>
      <c r="M60" s="26">
        <f t="array" ref="M60">IFERROR(INDEX(data_2015,MATCH($B$6&amp;M$7,regnr_2015&amp;aar_2015,0),MATCH($C60,variabel_2015,0)),".")</f>
        <v>0</v>
      </c>
      <c r="N60" s="26">
        <f t="array" ref="N60">IFERROR(INDEX(data_2015,MATCH($B$6&amp;N$7,regnr_2015&amp;aar_2015,0),MATCH($C60,variabel_2015,0)),".")</f>
        <v>0</v>
      </c>
    </row>
    <row r="61" spans="1:14">
      <c r="A61" s="16" t="s">
        <v>16</v>
      </c>
      <c r="B61" s="16" t="s">
        <v>250</v>
      </c>
      <c r="C61" s="41" t="s">
        <v>251</v>
      </c>
      <c r="D61" s="26">
        <f t="array" ref="D61">IFERROR(INDEX(data_2015,MATCH($B$6&amp;D$7,regnr_2015&amp;aar_2015,0),MATCH($C61,variabel_2015,0)),".")</f>
        <v>185276727</v>
      </c>
      <c r="E61" s="26">
        <f t="array" ref="E61">IFERROR(INDEX(data_2015,MATCH($B$6&amp;E$7,regnr_2015&amp;aar_2015,0),MATCH($C61,variabel_2015,0)),".")</f>
        <v>179474000</v>
      </c>
      <c r="F61" s="26">
        <f t="array" ref="F61">IFERROR(INDEX(data_2015,MATCH($B$6&amp;F$7,regnr_2015&amp;aar_2015,0),MATCH($C61,variabel_2015,0)),".")</f>
        <v>192893056</v>
      </c>
      <c r="G61" s="26">
        <f t="array" ref="G61">IFERROR(INDEX(data_2015,MATCH($B$6&amp;G$7,regnr_2015&amp;aar_2015,0),MATCH($C61,variabel_2015,0)),".")</f>
        <v>185978958</v>
      </c>
      <c r="H61" s="26">
        <f t="array" ref="H61">IFERROR(INDEX(data_2015,MATCH($B$6&amp;H$7,regnr_2015&amp;aar_2015,0),MATCH($C61,variabel_2015,0)),".")</f>
        <v>196299267</v>
      </c>
      <c r="I61" s="26">
        <f t="array" ref="I61">IFERROR(INDEX(data_2015,MATCH($B$6&amp;I$7,regnr_2015&amp;aar_2015,0),MATCH($C61,variabel_2015,0)),".")</f>
        <v>194438524</v>
      </c>
      <c r="J61" s="26">
        <f t="array" ref="J61">IFERROR(INDEX(data_2015,MATCH($B$6&amp;J$7,regnr_2015&amp;aar_2015,0),MATCH($C61,variabel_2015,0)),".")</f>
        <v>189985342</v>
      </c>
      <c r="K61" s="26">
        <f t="array" ref="K61">IFERROR(INDEX(data_2015,MATCH($B$6&amp;K$7,regnr_2015&amp;aar_2015,0),MATCH($C61,variabel_2015,0)),".")</f>
        <v>196528120</v>
      </c>
      <c r="L61" s="26">
        <f t="array" ref="L61">IFERROR(INDEX(data_2015,MATCH($B$6&amp;L$7,regnr_2015&amp;aar_2015,0),MATCH($C61,variabel_2015,0)),".")</f>
        <v>193147203</v>
      </c>
      <c r="M61" s="26">
        <f t="array" ref="M61">IFERROR(INDEX(data_2015,MATCH($B$6&amp;M$7,regnr_2015&amp;aar_2015,0),MATCH($C61,variabel_2015,0)),".")</f>
        <v>223925349</v>
      </c>
      <c r="N61" s="26">
        <f t="array" ref="N61">IFERROR(INDEX(data_2015,MATCH($B$6&amp;N$7,regnr_2015&amp;aar_2015,0),MATCH($C61,variabel_2015,0)),".")</f>
        <v>249772162</v>
      </c>
    </row>
    <row r="62" spans="1:14">
      <c r="A62" s="16" t="s">
        <v>19</v>
      </c>
      <c r="B62" s="16" t="s">
        <v>252</v>
      </c>
      <c r="C62" s="41" t="s">
        <v>253</v>
      </c>
      <c r="D62" s="26">
        <f t="array" ref="D62">IFERROR(INDEX(data_2015,MATCH($B$6&amp;D$7,regnr_2015&amp;aar_2015,0),MATCH($C62,variabel_2015,0)),".")</f>
        <v>0</v>
      </c>
      <c r="E62" s="26">
        <f t="array" ref="E62">IFERROR(INDEX(data_2015,MATCH($B$6&amp;E$7,regnr_2015&amp;aar_2015,0),MATCH($C62,variabel_2015,0)),".")</f>
        <v>0</v>
      </c>
      <c r="F62" s="26">
        <f t="array" ref="F62">IFERROR(INDEX(data_2015,MATCH($B$6&amp;F$7,regnr_2015&amp;aar_2015,0),MATCH($C62,variabel_2015,0)),".")</f>
        <v>0</v>
      </c>
      <c r="G62" s="26">
        <f t="array" ref="G62">IFERROR(INDEX(data_2015,MATCH($B$6&amp;G$7,regnr_2015&amp;aar_2015,0),MATCH($C62,variabel_2015,0)),".")</f>
        <v>1000000</v>
      </c>
      <c r="H62" s="26">
        <f t="array" ref="H62">IFERROR(INDEX(data_2015,MATCH($B$6&amp;H$7,regnr_2015&amp;aar_2015,0),MATCH($C62,variabel_2015,0)),".")</f>
        <v>3989996</v>
      </c>
      <c r="I62" s="26">
        <f t="array" ref="I62">IFERROR(INDEX(data_2015,MATCH($B$6&amp;I$7,regnr_2015&amp;aar_2015,0),MATCH($C62,variabel_2015,0)),".")</f>
        <v>4496769</v>
      </c>
      <c r="J62" s="26">
        <f t="array" ref="J62">IFERROR(INDEX(data_2015,MATCH($B$6&amp;J$7,regnr_2015&amp;aar_2015,0),MATCH($C62,variabel_2015,0)),".")</f>
        <v>4498615</v>
      </c>
      <c r="K62" s="26">
        <f t="array" ref="K62">IFERROR(INDEX(data_2015,MATCH($B$6&amp;K$7,regnr_2015&amp;aar_2015,0),MATCH($C62,variabel_2015,0)),".")</f>
        <v>8162452</v>
      </c>
      <c r="L62" s="26">
        <f t="array" ref="L62">IFERROR(INDEX(data_2015,MATCH($B$6&amp;L$7,regnr_2015&amp;aar_2015,0),MATCH($C62,variabel_2015,0)),".")</f>
        <v>9419624</v>
      </c>
      <c r="M62" s="26">
        <f t="array" ref="M62">IFERROR(INDEX(data_2015,MATCH($B$6&amp;M$7,regnr_2015&amp;aar_2015,0),MATCH($C62,variabel_2015,0)),".")</f>
        <v>5203240</v>
      </c>
      <c r="N62" s="26">
        <f t="array" ref="N62">IFERROR(INDEX(data_2015,MATCH($B$6&amp;N$7,regnr_2015&amp;aar_2015,0),MATCH($C62,variabel_2015,0)),".")</f>
        <v>4718669</v>
      </c>
    </row>
    <row r="63" spans="1:14">
      <c r="A63" s="16" t="s">
        <v>25</v>
      </c>
      <c r="B63" s="16" t="s">
        <v>254</v>
      </c>
      <c r="C63" s="41" t="s">
        <v>255</v>
      </c>
      <c r="D63" s="26">
        <f t="array" ref="D63">IFERROR(INDEX(data_2015,MATCH($B$6&amp;D$7,regnr_2015&amp;aar_2015,0),MATCH($C63,variabel_2015,0)),".")</f>
        <v>0</v>
      </c>
      <c r="E63" s="26">
        <f t="array" ref="E63">IFERROR(INDEX(data_2015,MATCH($B$6&amp;E$7,regnr_2015&amp;aar_2015,0),MATCH($C63,variabel_2015,0)),".")</f>
        <v>0</v>
      </c>
      <c r="F63" s="26">
        <f t="array" ref="F63">IFERROR(INDEX(data_2015,MATCH($B$6&amp;F$7,regnr_2015&amp;aar_2015,0),MATCH($C63,variabel_2015,0)),".")</f>
        <v>0</v>
      </c>
      <c r="G63" s="26">
        <f t="array" ref="G63">IFERROR(INDEX(data_2015,MATCH($B$6&amp;G$7,regnr_2015&amp;aar_2015,0),MATCH($C63,variabel_2015,0)),".")</f>
        <v>0</v>
      </c>
      <c r="H63" s="26">
        <f t="array" ref="H63">IFERROR(INDEX(data_2015,MATCH($B$6&amp;H$7,regnr_2015&amp;aar_2015,0),MATCH($C63,variabel_2015,0)),".")</f>
        <v>0</v>
      </c>
      <c r="I63" s="26">
        <f t="array" ref="I63">IFERROR(INDEX(data_2015,MATCH($B$6&amp;I$7,regnr_2015&amp;aar_2015,0),MATCH($C63,variabel_2015,0)),".")</f>
        <v>0</v>
      </c>
      <c r="J63" s="26">
        <f t="array" ref="J63">IFERROR(INDEX(data_2015,MATCH($B$6&amp;J$7,regnr_2015&amp;aar_2015,0),MATCH($C63,variabel_2015,0)),".")</f>
        <v>0</v>
      </c>
      <c r="K63" s="26">
        <f t="array" ref="K63">IFERROR(INDEX(data_2015,MATCH($B$6&amp;K$7,regnr_2015&amp;aar_2015,0),MATCH($C63,variabel_2015,0)),".")</f>
        <v>0</v>
      </c>
      <c r="L63" s="26">
        <f t="array" ref="L63">IFERROR(INDEX(data_2015,MATCH($B$6&amp;L$7,regnr_2015&amp;aar_2015,0),MATCH($C63,variabel_2015,0)),".")</f>
        <v>0</v>
      </c>
      <c r="M63" s="26">
        <f t="array" ref="M63">IFERROR(INDEX(data_2015,MATCH($B$6&amp;M$7,regnr_2015&amp;aar_2015,0),MATCH($C63,variabel_2015,0)),".")</f>
        <v>0</v>
      </c>
      <c r="N63" s="26">
        <f t="array" ref="N63">IFERROR(INDEX(data_2015,MATCH($B$6&amp;N$7,regnr_2015&amp;aar_2015,0),MATCH($C63,variabel_2015,0)),".")</f>
        <v>0</v>
      </c>
    </row>
    <row r="64" spans="1:14">
      <c r="A64" s="16" t="s">
        <v>28</v>
      </c>
      <c r="B64" s="16" t="s">
        <v>256</v>
      </c>
      <c r="C64" s="41" t="s">
        <v>257</v>
      </c>
      <c r="D64" s="26">
        <f t="array" ref="D64">IFERROR(INDEX(data_2015,MATCH($B$6&amp;D$7,regnr_2015&amp;aar_2015,0),MATCH($C64,variabel_2015,0)),".")</f>
        <v>0</v>
      </c>
      <c r="E64" s="26">
        <f t="array" ref="E64">IFERROR(INDEX(data_2015,MATCH($B$6&amp;E$7,regnr_2015&amp;aar_2015,0),MATCH($C64,variabel_2015,0)),".")</f>
        <v>0</v>
      </c>
      <c r="F64" s="26">
        <f t="array" ref="F64">IFERROR(INDEX(data_2015,MATCH($B$6&amp;F$7,regnr_2015&amp;aar_2015,0),MATCH($C64,variabel_2015,0)),".")</f>
        <v>0</v>
      </c>
      <c r="G64" s="26">
        <f t="array" ref="G64">IFERROR(INDEX(data_2015,MATCH($B$6&amp;G$7,regnr_2015&amp;aar_2015,0),MATCH($C64,variabel_2015,0)),".")</f>
        <v>0</v>
      </c>
      <c r="H64" s="26">
        <f t="array" ref="H64">IFERROR(INDEX(data_2015,MATCH($B$6&amp;H$7,regnr_2015&amp;aar_2015,0),MATCH($C64,variabel_2015,0)),".")</f>
        <v>0</v>
      </c>
      <c r="I64" s="26">
        <f t="array" ref="I64">IFERROR(INDEX(data_2015,MATCH($B$6&amp;I$7,regnr_2015&amp;aar_2015,0),MATCH($C64,variabel_2015,0)),".")</f>
        <v>45466</v>
      </c>
      <c r="J64" s="26">
        <f t="array" ref="J64">IFERROR(INDEX(data_2015,MATCH($B$6&amp;J$7,regnr_2015&amp;aar_2015,0),MATCH($C64,variabel_2015,0)),".")</f>
        <v>0</v>
      </c>
      <c r="K64" s="26">
        <f t="array" ref="K64">IFERROR(INDEX(data_2015,MATCH($B$6&amp;K$7,regnr_2015&amp;aar_2015,0),MATCH($C64,variabel_2015,0)),".")</f>
        <v>20198</v>
      </c>
      <c r="L64" s="26">
        <f t="array" ref="L64">IFERROR(INDEX(data_2015,MATCH($B$6&amp;L$7,regnr_2015&amp;aar_2015,0),MATCH($C64,variabel_2015,0)),".")</f>
        <v>1989</v>
      </c>
      <c r="M64" s="26">
        <f t="array" ref="M64">IFERROR(INDEX(data_2015,MATCH($B$6&amp;M$7,regnr_2015&amp;aar_2015,0),MATCH($C64,variabel_2015,0)),".")</f>
        <v>0</v>
      </c>
      <c r="N64" s="26">
        <f t="array" ref="N64">IFERROR(INDEX(data_2015,MATCH($B$6&amp;N$7,regnr_2015&amp;aar_2015,0),MATCH($C64,variabel_2015,0)),".")</f>
        <v>0</v>
      </c>
    </row>
    <row r="65" spans="1:14">
      <c r="A65" s="16" t="s">
        <v>31</v>
      </c>
      <c r="B65" s="16" t="s">
        <v>258</v>
      </c>
      <c r="C65" s="41" t="s">
        <v>259</v>
      </c>
      <c r="D65" s="26">
        <f t="array" ref="D65">IFERROR(INDEX(data_2015,MATCH($B$6&amp;D$7,regnr_2015&amp;aar_2015,0),MATCH($C65,variabel_2015,0)),".")</f>
        <v>0</v>
      </c>
      <c r="E65" s="26">
        <f t="array" ref="E65">IFERROR(INDEX(data_2015,MATCH($B$6&amp;E$7,regnr_2015&amp;aar_2015,0),MATCH($C65,variabel_2015,0)),".")</f>
        <v>0</v>
      </c>
      <c r="F65" s="26">
        <f t="array" ref="F65">IFERROR(INDEX(data_2015,MATCH($B$6&amp;F$7,regnr_2015&amp;aar_2015,0),MATCH($C65,variabel_2015,0)),".")</f>
        <v>0</v>
      </c>
      <c r="G65" s="26">
        <f t="array" ref="G65">IFERROR(INDEX(data_2015,MATCH($B$6&amp;G$7,regnr_2015&amp;aar_2015,0),MATCH($C65,variabel_2015,0)),".")</f>
        <v>0</v>
      </c>
      <c r="H65" s="26">
        <f t="array" ref="H65">IFERROR(INDEX(data_2015,MATCH($B$6&amp;H$7,regnr_2015&amp;aar_2015,0),MATCH($C65,variabel_2015,0)),".")</f>
        <v>0</v>
      </c>
      <c r="I65" s="26">
        <f t="array" ref="I65">IFERROR(INDEX(data_2015,MATCH($B$6&amp;I$7,regnr_2015&amp;aar_2015,0),MATCH($C65,variabel_2015,0)),".")</f>
        <v>0</v>
      </c>
      <c r="J65" s="26">
        <f t="array" ref="J65">IFERROR(INDEX(data_2015,MATCH($B$6&amp;J$7,regnr_2015&amp;aar_2015,0),MATCH($C65,variabel_2015,0)),".")</f>
        <v>32894</v>
      </c>
      <c r="K65" s="26">
        <f t="array" ref="K65">IFERROR(INDEX(data_2015,MATCH($B$6&amp;K$7,regnr_2015&amp;aar_2015,0),MATCH($C65,variabel_2015,0)),".")</f>
        <v>0</v>
      </c>
      <c r="L65" s="26">
        <f t="array" ref="L65">IFERROR(INDEX(data_2015,MATCH($B$6&amp;L$7,regnr_2015&amp;aar_2015,0),MATCH($C65,variabel_2015,0)),".")</f>
        <v>12944</v>
      </c>
      <c r="M65" s="26">
        <f t="array" ref="M65">IFERROR(INDEX(data_2015,MATCH($B$6&amp;M$7,regnr_2015&amp;aar_2015,0),MATCH($C65,variabel_2015,0)),".")</f>
        <v>9548</v>
      </c>
      <c r="N65" s="26">
        <f t="array" ref="N65">IFERROR(INDEX(data_2015,MATCH($B$6&amp;N$7,regnr_2015&amp;aar_2015,0),MATCH($C65,variabel_2015,0)),".")</f>
        <v>5375</v>
      </c>
    </row>
    <row r="66" spans="1:14">
      <c r="A66" s="16" t="s">
        <v>34</v>
      </c>
      <c r="B66" s="16" t="s">
        <v>109</v>
      </c>
      <c r="C66" s="41" t="s">
        <v>260</v>
      </c>
      <c r="D66" s="26">
        <f t="array" ref="D66">IFERROR(INDEX(data_2015,MATCH($B$6&amp;D$7,regnr_2015&amp;aar_2015,0),MATCH($C66,variabel_2015,0)),".")</f>
        <v>5540178</v>
      </c>
      <c r="E66" s="26">
        <f t="array" ref="E66">IFERROR(INDEX(data_2015,MATCH($B$6&amp;E$7,regnr_2015&amp;aar_2015,0),MATCH($C66,variabel_2015,0)),".")</f>
        <v>4580303</v>
      </c>
      <c r="F66" s="26">
        <f t="array" ref="F66">IFERROR(INDEX(data_2015,MATCH($B$6&amp;F$7,regnr_2015&amp;aar_2015,0),MATCH($C66,variabel_2015,0)),".")</f>
        <v>4907131</v>
      </c>
      <c r="G66" s="26">
        <f t="array" ref="G66">IFERROR(INDEX(data_2015,MATCH($B$6&amp;G$7,regnr_2015&amp;aar_2015,0),MATCH($C66,variabel_2015,0)),".")</f>
        <v>4941253</v>
      </c>
      <c r="H66" s="26">
        <f t="array" ref="H66">IFERROR(INDEX(data_2015,MATCH($B$6&amp;H$7,regnr_2015&amp;aar_2015,0),MATCH($C66,variabel_2015,0)),".")</f>
        <v>5081577</v>
      </c>
      <c r="I66" s="26">
        <f t="array" ref="I66">IFERROR(INDEX(data_2015,MATCH($B$6&amp;I$7,regnr_2015&amp;aar_2015,0),MATCH($C66,variabel_2015,0)),".")</f>
        <v>3821561</v>
      </c>
      <c r="J66" s="26">
        <f t="array" ref="J66">IFERROR(INDEX(data_2015,MATCH($B$6&amp;J$7,regnr_2015&amp;aar_2015,0),MATCH($C66,variabel_2015,0)),".")</f>
        <v>3668494</v>
      </c>
      <c r="K66" s="26">
        <f t="array" ref="K66">IFERROR(INDEX(data_2015,MATCH($B$6&amp;K$7,regnr_2015&amp;aar_2015,0),MATCH($C66,variabel_2015,0)),".")</f>
        <v>3601934</v>
      </c>
      <c r="L66" s="26">
        <f t="array" ref="L66">IFERROR(INDEX(data_2015,MATCH($B$6&amp;L$7,regnr_2015&amp;aar_2015,0),MATCH($C66,variabel_2015,0)),".")</f>
        <v>3324449</v>
      </c>
      <c r="M66" s="26">
        <f t="array" ref="M66">IFERROR(INDEX(data_2015,MATCH($B$6&amp;M$7,regnr_2015&amp;aar_2015,0),MATCH($C66,variabel_2015,0)),".")</f>
        <v>3904008</v>
      </c>
      <c r="N66" s="26">
        <f t="array" ref="N66">IFERROR(INDEX(data_2015,MATCH($B$6&amp;N$7,regnr_2015&amp;aar_2015,0),MATCH($C66,variabel_2015,0)),".")</f>
        <v>3507062</v>
      </c>
    </row>
    <row r="67" spans="1:14">
      <c r="A67" s="16" t="s">
        <v>37</v>
      </c>
      <c r="B67" s="16" t="s">
        <v>98</v>
      </c>
      <c r="C67" s="41" t="s">
        <v>261</v>
      </c>
      <c r="D67" s="26">
        <f t="array" ref="D67">IFERROR(INDEX(data_2015,MATCH($B$6&amp;D$7,regnr_2015&amp;aar_2015,0),MATCH($C67,variabel_2015,0)),".")</f>
        <v>7828</v>
      </c>
      <c r="E67" s="26">
        <f t="array" ref="E67">IFERROR(INDEX(data_2015,MATCH($B$6&amp;E$7,regnr_2015&amp;aar_2015,0),MATCH($C67,variabel_2015,0)),".")</f>
        <v>9324</v>
      </c>
      <c r="F67" s="26">
        <f t="array" ref="F67">IFERROR(INDEX(data_2015,MATCH($B$6&amp;F$7,regnr_2015&amp;aar_2015,0),MATCH($C67,variabel_2015,0)),".")</f>
        <v>1581</v>
      </c>
      <c r="G67" s="26">
        <f t="array" ref="G67">IFERROR(INDEX(data_2015,MATCH($B$6&amp;G$7,regnr_2015&amp;aar_2015,0),MATCH($C67,variabel_2015,0)),".")</f>
        <v>975</v>
      </c>
      <c r="H67" s="26">
        <f t="array" ref="H67">IFERROR(INDEX(data_2015,MATCH($B$6&amp;H$7,regnr_2015&amp;aar_2015,0),MATCH($C67,variabel_2015,0)),".")</f>
        <v>3997</v>
      </c>
      <c r="I67" s="26">
        <f t="array" ref="I67">IFERROR(INDEX(data_2015,MATCH($B$6&amp;I$7,regnr_2015&amp;aar_2015,0),MATCH($C67,variabel_2015,0)),".")</f>
        <v>3080</v>
      </c>
      <c r="J67" s="26">
        <f t="array" ref="J67">IFERROR(INDEX(data_2015,MATCH($B$6&amp;J$7,regnr_2015&amp;aar_2015,0),MATCH($C67,variabel_2015,0)),".")</f>
        <v>4675</v>
      </c>
      <c r="K67" s="26">
        <f t="array" ref="K67">IFERROR(INDEX(data_2015,MATCH($B$6&amp;K$7,regnr_2015&amp;aar_2015,0),MATCH($C67,variabel_2015,0)),".")</f>
        <v>4221</v>
      </c>
      <c r="L67" s="26">
        <f t="array" ref="L67">IFERROR(INDEX(data_2015,MATCH($B$6&amp;L$7,regnr_2015&amp;aar_2015,0),MATCH($C67,variabel_2015,0)),".")</f>
        <v>2267</v>
      </c>
      <c r="M67" s="26">
        <f t="array" ref="M67">IFERROR(INDEX(data_2015,MATCH($B$6&amp;M$7,regnr_2015&amp;aar_2015,0),MATCH($C67,variabel_2015,0)),".")</f>
        <v>8174</v>
      </c>
      <c r="N67" s="26">
        <f t="array" ref="N67">IFERROR(INDEX(data_2015,MATCH($B$6&amp;N$7,regnr_2015&amp;aar_2015,0),MATCH($C67,variabel_2015,0)),".")</f>
        <v>3720</v>
      </c>
    </row>
    <row r="68" spans="1:14">
      <c r="A68" s="16"/>
      <c r="B68" s="18" t="s">
        <v>262</v>
      </c>
      <c r="C68" s="41" t="s">
        <v>263</v>
      </c>
      <c r="D68" s="40">
        <f t="array" ref="D68">IFERROR(INDEX(data_2015,MATCH($B$6&amp;D$7,regnr_2015&amp;aar_2015,0),MATCH($C68,variabel_2015,0)),".")</f>
        <v>194732586</v>
      </c>
      <c r="E68" s="40">
        <f t="array" ref="E68">IFERROR(INDEX(data_2015,MATCH($B$6&amp;E$7,regnr_2015&amp;aar_2015,0),MATCH($C68,variabel_2015,0)),".")</f>
        <v>187578554</v>
      </c>
      <c r="F68" s="40">
        <f t="array" ref="F68">IFERROR(INDEX(data_2015,MATCH($B$6&amp;F$7,regnr_2015&amp;aar_2015,0),MATCH($C68,variabel_2015,0)),".")</f>
        <v>199152542</v>
      </c>
      <c r="G68" s="40">
        <f t="array" ref="G68">IFERROR(INDEX(data_2015,MATCH($B$6&amp;G$7,regnr_2015&amp;aar_2015,0),MATCH($C68,variabel_2015,0)),".")</f>
        <v>218952449</v>
      </c>
      <c r="H68" s="40">
        <f t="array" ref="H68">IFERROR(INDEX(data_2015,MATCH($B$6&amp;H$7,regnr_2015&amp;aar_2015,0),MATCH($C68,variabel_2015,0)),".")</f>
        <v>230068187</v>
      </c>
      <c r="I68" s="40">
        <f t="array" ref="I68">IFERROR(INDEX(data_2015,MATCH($B$6&amp;I$7,regnr_2015&amp;aar_2015,0),MATCH($C68,variabel_2015,0)),".")</f>
        <v>214151346</v>
      </c>
      <c r="J68" s="40">
        <f t="array" ref="J68">IFERROR(INDEX(data_2015,MATCH($B$6&amp;J$7,regnr_2015&amp;aar_2015,0),MATCH($C68,variabel_2015,0)),".")</f>
        <v>203389380</v>
      </c>
      <c r="K68" s="40">
        <f t="array" ref="K68">IFERROR(INDEX(data_2015,MATCH($B$6&amp;K$7,regnr_2015&amp;aar_2015,0),MATCH($C68,variabel_2015,0)),".")</f>
        <v>214103190</v>
      </c>
      <c r="L68" s="40">
        <f t="array" ref="L68">IFERROR(INDEX(data_2015,MATCH($B$6&amp;L$7,regnr_2015&amp;aar_2015,0),MATCH($C68,variabel_2015,0)),".")</f>
        <v>218084509</v>
      </c>
      <c r="M68" s="40">
        <f t="array" ref="M68">IFERROR(INDEX(data_2015,MATCH($B$6&amp;M$7,regnr_2015&amp;aar_2015,0),MATCH($C68,variabel_2015,0)),".")</f>
        <v>244980920</v>
      </c>
      <c r="N68" s="40">
        <f t="array" ref="N68">IFERROR(INDEX(data_2015,MATCH($B$6&amp;N$7,regnr_2015&amp;aar_2015,0),MATCH($C68,variabel_2015,0)),".")</f>
        <v>258101052</v>
      </c>
    </row>
    <row r="69" spans="1:14">
      <c r="A69" s="16"/>
      <c r="B69" s="18" t="s">
        <v>264</v>
      </c>
      <c r="C69" s="41"/>
      <c r="D69" s="28"/>
      <c r="E69" s="28"/>
      <c r="F69" s="28"/>
      <c r="G69" s="28"/>
      <c r="H69" s="28"/>
      <c r="I69" s="28"/>
      <c r="J69" s="28"/>
      <c r="K69" s="28"/>
      <c r="L69" s="28"/>
      <c r="M69" s="28"/>
      <c r="N69" s="28"/>
    </row>
    <row r="70" spans="1:14">
      <c r="A70" s="16" t="s">
        <v>40</v>
      </c>
      <c r="B70" s="16" t="s">
        <v>265</v>
      </c>
      <c r="C70" s="41" t="s">
        <v>266</v>
      </c>
      <c r="D70" s="26">
        <f t="array" ref="D70">IFERROR(INDEX(data_2015,MATCH($B$6&amp;D$7,regnr_2015&amp;aar_2015,0),MATCH($C70,variabel_2015,0)),".")</f>
        <v>0</v>
      </c>
      <c r="E70" s="26">
        <f t="array" ref="E70">IFERROR(INDEX(data_2015,MATCH($B$6&amp;E$7,regnr_2015&amp;aar_2015,0),MATCH($C70,variabel_2015,0)),".")</f>
        <v>0</v>
      </c>
      <c r="F70" s="26">
        <f t="array" ref="F70">IFERROR(INDEX(data_2015,MATCH($B$6&amp;F$7,regnr_2015&amp;aar_2015,0),MATCH($C70,variabel_2015,0)),".")</f>
        <v>0</v>
      </c>
      <c r="G70" s="26">
        <f t="array" ref="G70">IFERROR(INDEX(data_2015,MATCH($B$6&amp;G$7,regnr_2015&amp;aar_2015,0),MATCH($C70,variabel_2015,0)),".")</f>
        <v>0</v>
      </c>
      <c r="H70" s="26">
        <f t="array" ref="H70">IFERROR(INDEX(data_2015,MATCH($B$6&amp;H$7,regnr_2015&amp;aar_2015,0),MATCH($C70,variabel_2015,0)),".")</f>
        <v>0</v>
      </c>
      <c r="I70" s="26">
        <f t="array" ref="I70">IFERROR(INDEX(data_2015,MATCH($B$6&amp;I$7,regnr_2015&amp;aar_2015,0),MATCH($C70,variabel_2015,0)),".")</f>
        <v>0</v>
      </c>
      <c r="J70" s="26">
        <f t="array" ref="J70">IFERROR(INDEX(data_2015,MATCH($B$6&amp;J$7,regnr_2015&amp;aar_2015,0),MATCH($C70,variabel_2015,0)),".")</f>
        <v>0</v>
      </c>
      <c r="K70" s="26">
        <f t="array" ref="K70">IFERROR(INDEX(data_2015,MATCH($B$6&amp;K$7,regnr_2015&amp;aar_2015,0),MATCH($C70,variabel_2015,0)),".")</f>
        <v>0</v>
      </c>
      <c r="L70" s="26">
        <f t="array" ref="L70">IFERROR(INDEX(data_2015,MATCH($B$6&amp;L$7,regnr_2015&amp;aar_2015,0),MATCH($C70,variabel_2015,0)),".")</f>
        <v>0</v>
      </c>
      <c r="M70" s="26">
        <f t="array" ref="M70">IFERROR(INDEX(data_2015,MATCH($B$6&amp;M$7,regnr_2015&amp;aar_2015,0),MATCH($C70,variabel_2015,0)),".")</f>
        <v>0</v>
      </c>
      <c r="N70" s="26">
        <f t="array" ref="N70">IFERROR(INDEX(data_2015,MATCH($B$6&amp;N$7,regnr_2015&amp;aar_2015,0),MATCH($C70,variabel_2015,0)),".")</f>
        <v>0</v>
      </c>
    </row>
    <row r="71" spans="1:14">
      <c r="A71" s="16" t="s">
        <v>43</v>
      </c>
      <c r="B71" s="16" t="s">
        <v>267</v>
      </c>
      <c r="C71" s="41" t="s">
        <v>268</v>
      </c>
      <c r="D71" s="26">
        <f t="array" ref="D71">IFERROR(INDEX(data_2015,MATCH($B$6&amp;D$7,regnr_2015&amp;aar_2015,0),MATCH($C71,variabel_2015,0)),".")</f>
        <v>11885</v>
      </c>
      <c r="E71" s="26">
        <f t="array" ref="E71">IFERROR(INDEX(data_2015,MATCH($B$6&amp;E$7,regnr_2015&amp;aar_2015,0),MATCH($C71,variabel_2015,0)),".")</f>
        <v>24232</v>
      </c>
      <c r="F71" s="26">
        <f t="array" ref="F71">IFERROR(INDEX(data_2015,MATCH($B$6&amp;F$7,regnr_2015&amp;aar_2015,0),MATCH($C71,variabel_2015,0)),".")</f>
        <v>30756</v>
      </c>
      <c r="G71" s="26">
        <f t="array" ref="G71">IFERROR(INDEX(data_2015,MATCH($B$6&amp;G$7,regnr_2015&amp;aar_2015,0),MATCH($C71,variabel_2015,0)),".")</f>
        <v>0</v>
      </c>
      <c r="H71" s="26">
        <f t="array" ref="H71">IFERROR(INDEX(data_2015,MATCH($B$6&amp;H$7,regnr_2015&amp;aar_2015,0),MATCH($C71,variabel_2015,0)),".")</f>
        <v>0</v>
      </c>
      <c r="I71" s="26">
        <f t="array" ref="I71">IFERROR(INDEX(data_2015,MATCH($B$6&amp;I$7,regnr_2015&amp;aar_2015,0),MATCH($C71,variabel_2015,0)),".")</f>
        <v>0</v>
      </c>
      <c r="J71" s="26">
        <f t="array" ref="J71">IFERROR(INDEX(data_2015,MATCH($B$6&amp;J$7,regnr_2015&amp;aar_2015,0),MATCH($C71,variabel_2015,0)),".")</f>
        <v>0</v>
      </c>
      <c r="K71" s="26">
        <f t="array" ref="K71">IFERROR(INDEX(data_2015,MATCH($B$6&amp;K$7,regnr_2015&amp;aar_2015,0),MATCH($C71,variabel_2015,0)),".")</f>
        <v>0</v>
      </c>
      <c r="L71" s="26">
        <f t="array" ref="L71">IFERROR(INDEX(data_2015,MATCH($B$6&amp;L$7,regnr_2015&amp;aar_2015,0),MATCH($C71,variabel_2015,0)),".")</f>
        <v>0</v>
      </c>
      <c r="M71" s="26">
        <f t="array" ref="M71">IFERROR(INDEX(data_2015,MATCH($B$6&amp;M$7,regnr_2015&amp;aar_2015,0),MATCH($C71,variabel_2015,0)),".")</f>
        <v>0</v>
      </c>
      <c r="N71" s="26">
        <f t="array" ref="N71">IFERROR(INDEX(data_2015,MATCH($B$6&amp;N$7,regnr_2015&amp;aar_2015,0),MATCH($C71,variabel_2015,0)),".")</f>
        <v>20755</v>
      </c>
    </row>
    <row r="72" spans="1:14">
      <c r="A72" s="16" t="s">
        <v>49</v>
      </c>
      <c r="B72" s="16" t="s">
        <v>269</v>
      </c>
      <c r="C72" s="41" t="s">
        <v>270</v>
      </c>
      <c r="D72" s="26">
        <f t="array" ref="D72">IFERROR(INDEX(data_2015,MATCH($B$6&amp;D$7,regnr_2015&amp;aar_2015,0),MATCH($C72,variabel_2015,0)),".")</f>
        <v>0</v>
      </c>
      <c r="E72" s="26">
        <f t="array" ref="E72">IFERROR(INDEX(data_2015,MATCH($B$6&amp;E$7,regnr_2015&amp;aar_2015,0),MATCH($C72,variabel_2015,0)),".")</f>
        <v>0</v>
      </c>
      <c r="F72" s="26">
        <f t="array" ref="F72">IFERROR(INDEX(data_2015,MATCH($B$6&amp;F$7,regnr_2015&amp;aar_2015,0),MATCH($C72,variabel_2015,0)),".")</f>
        <v>0</v>
      </c>
      <c r="G72" s="26">
        <f t="array" ref="G72">IFERROR(INDEX(data_2015,MATCH($B$6&amp;G$7,regnr_2015&amp;aar_2015,0),MATCH($C72,variabel_2015,0)),".")</f>
        <v>0</v>
      </c>
      <c r="H72" s="26">
        <f t="array" ref="H72">IFERROR(INDEX(data_2015,MATCH($B$6&amp;H$7,regnr_2015&amp;aar_2015,0),MATCH($C72,variabel_2015,0)),".")</f>
        <v>0</v>
      </c>
      <c r="I72" s="26">
        <f t="array" ref="I72">IFERROR(INDEX(data_2015,MATCH($B$6&amp;I$7,regnr_2015&amp;aar_2015,0),MATCH($C72,variabel_2015,0)),".")</f>
        <v>0</v>
      </c>
      <c r="J72" s="26">
        <f t="array" ref="J72">IFERROR(INDEX(data_2015,MATCH($B$6&amp;J$7,regnr_2015&amp;aar_2015,0),MATCH($C72,variabel_2015,0)),".")</f>
        <v>0</v>
      </c>
      <c r="K72" s="26">
        <f t="array" ref="K72">IFERROR(INDEX(data_2015,MATCH($B$6&amp;K$7,regnr_2015&amp;aar_2015,0),MATCH($C72,variabel_2015,0)),".")</f>
        <v>0</v>
      </c>
      <c r="L72" s="26">
        <f t="array" ref="L72">IFERROR(INDEX(data_2015,MATCH($B$6&amp;L$7,regnr_2015&amp;aar_2015,0),MATCH($C72,variabel_2015,0)),".")</f>
        <v>0</v>
      </c>
      <c r="M72" s="26">
        <f t="array" ref="M72">IFERROR(INDEX(data_2015,MATCH($B$6&amp;M$7,regnr_2015&amp;aar_2015,0),MATCH($C72,variabel_2015,0)),".")</f>
        <v>0</v>
      </c>
      <c r="N72" s="26">
        <f t="array" ref="N72">IFERROR(INDEX(data_2015,MATCH($B$6&amp;N$7,regnr_2015&amp;aar_2015,0),MATCH($C72,variabel_2015,0)),".")</f>
        <v>0</v>
      </c>
    </row>
    <row r="73" spans="1:14">
      <c r="A73" s="16" t="s">
        <v>52</v>
      </c>
      <c r="B73" s="16" t="s">
        <v>271</v>
      </c>
      <c r="C73" s="41" t="s">
        <v>272</v>
      </c>
      <c r="D73" s="26">
        <f t="array" ref="D73">IFERROR(INDEX(data_2015,MATCH($B$6&amp;D$7,regnr_2015&amp;aar_2015,0),MATCH($C73,variabel_2015,0)),".")</f>
        <v>0</v>
      </c>
      <c r="E73" s="26">
        <f t="array" ref="E73">IFERROR(INDEX(data_2015,MATCH($B$6&amp;E$7,regnr_2015&amp;aar_2015,0),MATCH($C73,variabel_2015,0)),".")</f>
        <v>0</v>
      </c>
      <c r="F73" s="26">
        <f t="array" ref="F73">IFERROR(INDEX(data_2015,MATCH($B$6&amp;F$7,regnr_2015&amp;aar_2015,0),MATCH($C73,variabel_2015,0)),".")</f>
        <v>0</v>
      </c>
      <c r="G73" s="26">
        <f t="array" ref="G73">IFERROR(INDEX(data_2015,MATCH($B$6&amp;G$7,regnr_2015&amp;aar_2015,0),MATCH($C73,variabel_2015,0)),".")</f>
        <v>0</v>
      </c>
      <c r="H73" s="26">
        <f t="array" ref="H73">IFERROR(INDEX(data_2015,MATCH($B$6&amp;H$7,regnr_2015&amp;aar_2015,0),MATCH($C73,variabel_2015,0)),".")</f>
        <v>0</v>
      </c>
      <c r="I73" s="26">
        <f t="array" ref="I73">IFERROR(INDEX(data_2015,MATCH($B$6&amp;I$7,regnr_2015&amp;aar_2015,0),MATCH($C73,variabel_2015,0)),".")</f>
        <v>0</v>
      </c>
      <c r="J73" s="26">
        <f t="array" ref="J73">IFERROR(INDEX(data_2015,MATCH($B$6&amp;J$7,regnr_2015&amp;aar_2015,0),MATCH($C73,variabel_2015,0)),".")</f>
        <v>0</v>
      </c>
      <c r="K73" s="26">
        <f t="array" ref="K73">IFERROR(INDEX(data_2015,MATCH($B$6&amp;K$7,regnr_2015&amp;aar_2015,0),MATCH($C73,variabel_2015,0)),".")</f>
        <v>0</v>
      </c>
      <c r="L73" s="26">
        <f t="array" ref="L73">IFERROR(INDEX(data_2015,MATCH($B$6&amp;L$7,regnr_2015&amp;aar_2015,0),MATCH($C73,variabel_2015,0)),".")</f>
        <v>0</v>
      </c>
      <c r="M73" s="26">
        <f t="array" ref="M73">IFERROR(INDEX(data_2015,MATCH($B$6&amp;M$7,regnr_2015&amp;aar_2015,0),MATCH($C73,variabel_2015,0)),".")</f>
        <v>0</v>
      </c>
      <c r="N73" s="26">
        <f t="array" ref="N73">IFERROR(INDEX(data_2015,MATCH($B$6&amp;N$7,regnr_2015&amp;aar_2015,0),MATCH($C73,variabel_2015,0)),".")</f>
        <v>0</v>
      </c>
    </row>
    <row r="74" spans="1:14">
      <c r="A74" s="16" t="s">
        <v>58</v>
      </c>
      <c r="B74" s="16" t="s">
        <v>273</v>
      </c>
      <c r="C74" s="41" t="s">
        <v>274</v>
      </c>
      <c r="D74" s="26">
        <f t="array" ref="D74">IFERROR(INDEX(data_2015,MATCH($B$6&amp;D$7,regnr_2015&amp;aar_2015,0),MATCH($C74,variabel_2015,0)),".")</f>
        <v>52267</v>
      </c>
      <c r="E74" s="26">
        <f t="array" ref="E74">IFERROR(INDEX(data_2015,MATCH($B$6&amp;E$7,regnr_2015&amp;aar_2015,0),MATCH($C74,variabel_2015,0)),".")</f>
        <v>58129</v>
      </c>
      <c r="F74" s="26">
        <f t="array" ref="F74">IFERROR(INDEX(data_2015,MATCH($B$6&amp;F$7,regnr_2015&amp;aar_2015,0),MATCH($C74,variabel_2015,0)),".")</f>
        <v>107812</v>
      </c>
      <c r="G74" s="26">
        <f t="array" ref="G74">IFERROR(INDEX(data_2015,MATCH($B$6&amp;G$7,regnr_2015&amp;aar_2015,0),MATCH($C74,variabel_2015,0)),".")</f>
        <v>116136</v>
      </c>
      <c r="H74" s="26">
        <f t="array" ref="H74">IFERROR(INDEX(data_2015,MATCH($B$6&amp;H$7,regnr_2015&amp;aar_2015,0),MATCH($C74,variabel_2015,0)),".")</f>
        <v>151856</v>
      </c>
      <c r="I74" s="26">
        <f t="array" ref="I74">IFERROR(INDEX(data_2015,MATCH($B$6&amp;I$7,regnr_2015&amp;aar_2015,0),MATCH($C74,variabel_2015,0)),".")</f>
        <v>142437</v>
      </c>
      <c r="J74" s="26">
        <f t="array" ref="J74">IFERROR(INDEX(data_2015,MATCH($B$6&amp;J$7,regnr_2015&amp;aar_2015,0),MATCH($C74,variabel_2015,0)),".")</f>
        <v>181681</v>
      </c>
      <c r="K74" s="26">
        <f t="array" ref="K74">IFERROR(INDEX(data_2015,MATCH($B$6&amp;K$7,regnr_2015&amp;aar_2015,0),MATCH($C74,variabel_2015,0)),".")</f>
        <v>190211</v>
      </c>
      <c r="L74" s="26">
        <f t="array" ref="L74">IFERROR(INDEX(data_2015,MATCH($B$6&amp;L$7,regnr_2015&amp;aar_2015,0),MATCH($C74,variabel_2015,0)),".")</f>
        <v>204165</v>
      </c>
      <c r="M74" s="26">
        <f t="array" ref="M74">IFERROR(INDEX(data_2015,MATCH($B$6&amp;M$7,regnr_2015&amp;aar_2015,0),MATCH($C74,variabel_2015,0)),".")</f>
        <v>80105</v>
      </c>
      <c r="N74" s="26">
        <f t="array" ref="N74">IFERROR(INDEX(data_2015,MATCH($B$6&amp;N$7,regnr_2015&amp;aar_2015,0),MATCH($C74,variabel_2015,0)),".")</f>
        <v>71526</v>
      </c>
    </row>
    <row r="75" spans="1:14">
      <c r="A75" s="16"/>
      <c r="B75" s="18" t="s">
        <v>275</v>
      </c>
      <c r="C75" s="41" t="s">
        <v>276</v>
      </c>
      <c r="D75" s="40">
        <f t="array" ref="D75">IFERROR(INDEX(data_2015,MATCH($B$6&amp;D$7,regnr_2015&amp;aar_2015,0),MATCH($C75,variabel_2015,0)),".")</f>
        <v>64152</v>
      </c>
      <c r="E75" s="40">
        <f t="array" ref="E75">IFERROR(INDEX(data_2015,MATCH($B$6&amp;E$7,regnr_2015&amp;aar_2015,0),MATCH($C75,variabel_2015,0)),".")</f>
        <v>82361</v>
      </c>
      <c r="F75" s="40">
        <f t="array" ref="F75">IFERROR(INDEX(data_2015,MATCH($B$6&amp;F$7,regnr_2015&amp;aar_2015,0),MATCH($C75,variabel_2015,0)),".")</f>
        <v>138568</v>
      </c>
      <c r="G75" s="40">
        <f t="array" ref="G75">IFERROR(INDEX(data_2015,MATCH($B$6&amp;G$7,regnr_2015&amp;aar_2015,0),MATCH($C75,variabel_2015,0)),".")</f>
        <v>116136</v>
      </c>
      <c r="H75" s="40">
        <f t="array" ref="H75">IFERROR(INDEX(data_2015,MATCH($B$6&amp;H$7,regnr_2015&amp;aar_2015,0),MATCH($C75,variabel_2015,0)),".")</f>
        <v>151856</v>
      </c>
      <c r="I75" s="40">
        <f t="array" ref="I75">IFERROR(INDEX(data_2015,MATCH($B$6&amp;I$7,regnr_2015&amp;aar_2015,0),MATCH($C75,variabel_2015,0)),".")</f>
        <v>142437</v>
      </c>
      <c r="J75" s="40">
        <f t="array" ref="J75">IFERROR(INDEX(data_2015,MATCH($B$6&amp;J$7,regnr_2015&amp;aar_2015,0),MATCH($C75,variabel_2015,0)),".")</f>
        <v>181681</v>
      </c>
      <c r="K75" s="40">
        <f t="array" ref="K75">IFERROR(INDEX(data_2015,MATCH($B$6&amp;K$7,regnr_2015&amp;aar_2015,0),MATCH($C75,variabel_2015,0)),".")</f>
        <v>190211</v>
      </c>
      <c r="L75" s="40">
        <f t="array" ref="L75">IFERROR(INDEX(data_2015,MATCH($B$6&amp;L$7,regnr_2015&amp;aar_2015,0),MATCH($C75,variabel_2015,0)),".")</f>
        <v>204165</v>
      </c>
      <c r="M75" s="40">
        <f t="array" ref="M75">IFERROR(INDEX(data_2015,MATCH($B$6&amp;M$7,regnr_2015&amp;aar_2015,0),MATCH($C75,variabel_2015,0)),".")</f>
        <v>80105</v>
      </c>
      <c r="N75" s="40">
        <f t="array" ref="N75">IFERROR(INDEX(data_2015,MATCH($B$6&amp;N$7,regnr_2015&amp;aar_2015,0),MATCH($C75,variabel_2015,0)),".")</f>
        <v>92281</v>
      </c>
    </row>
    <row r="76" spans="1:14">
      <c r="A76" s="16"/>
      <c r="B76" s="18" t="s">
        <v>114</v>
      </c>
      <c r="C76" s="41"/>
      <c r="D76" s="28"/>
      <c r="E76" s="28"/>
      <c r="F76" s="28"/>
      <c r="G76" s="28"/>
      <c r="H76" s="28"/>
      <c r="I76" s="28"/>
      <c r="J76" s="28"/>
      <c r="K76" s="28"/>
      <c r="L76" s="28"/>
      <c r="M76" s="28"/>
      <c r="N76" s="28"/>
    </row>
    <row r="77" spans="1:14">
      <c r="A77" s="16" t="s">
        <v>233</v>
      </c>
      <c r="B77" s="16" t="s">
        <v>114</v>
      </c>
      <c r="C77" s="41" t="s">
        <v>277</v>
      </c>
      <c r="D77" s="26">
        <f t="array" ref="D77">IFERROR(INDEX(data_2015,MATCH($B$6&amp;D$7,regnr_2015&amp;aar_2015,0),MATCH($C77,variabel_2015,0)),".")</f>
        <v>1492286</v>
      </c>
      <c r="E77" s="26">
        <f t="array" ref="E77">IFERROR(INDEX(data_2015,MATCH($B$6&amp;E$7,regnr_2015&amp;aar_2015,0),MATCH($C77,variabel_2015,0)),".")</f>
        <v>1492710</v>
      </c>
      <c r="F77" s="26">
        <f t="array" ref="F77">IFERROR(INDEX(data_2015,MATCH($B$6&amp;F$7,regnr_2015&amp;aar_2015,0),MATCH($C77,variabel_2015,0)),".")</f>
        <v>1494288</v>
      </c>
      <c r="G77" s="26">
        <f t="array" ref="G77">IFERROR(INDEX(data_2015,MATCH($B$6&amp;G$7,regnr_2015&amp;aar_2015,0),MATCH($C77,variabel_2015,0)),".")</f>
        <v>3976</v>
      </c>
      <c r="H77" s="26">
        <f t="array" ref="H77">IFERROR(INDEX(data_2015,MATCH($B$6&amp;H$7,regnr_2015&amp;aar_2015,0),MATCH($C77,variabel_2015,0)),".")</f>
        <v>2218948</v>
      </c>
      <c r="I77" s="26">
        <f t="array" ref="I77">IFERROR(INDEX(data_2015,MATCH($B$6&amp;I$7,regnr_2015&amp;aar_2015,0),MATCH($C77,variabel_2015,0)),".")</f>
        <v>2220602</v>
      </c>
      <c r="J77" s="26">
        <f t="array" ref="J77">IFERROR(INDEX(data_2015,MATCH($B$6&amp;J$7,regnr_2015&amp;aar_2015,0),MATCH($C77,variabel_2015,0)),".")</f>
        <v>2222544</v>
      </c>
      <c r="K77" s="26">
        <f t="array" ref="K77">IFERROR(INDEX(data_2015,MATCH($B$6&amp;K$7,regnr_2015&amp;aar_2015,0),MATCH($C77,variabel_2015,0)),".")</f>
        <v>2640</v>
      </c>
      <c r="L77" s="26">
        <f t="array" ref="L77">IFERROR(INDEX(data_2015,MATCH($B$6&amp;L$7,regnr_2015&amp;aar_2015,0),MATCH($C77,variabel_2015,0)),".")</f>
        <v>2451</v>
      </c>
      <c r="M77" s="26">
        <f t="array" ref="M77">IFERROR(INDEX(data_2015,MATCH($B$6&amp;M$7,regnr_2015&amp;aar_2015,0),MATCH($C77,variabel_2015,0)),".")</f>
        <v>0</v>
      </c>
      <c r="N77" s="26">
        <f t="array" ref="N77">IFERROR(INDEX(data_2015,MATCH($B$6&amp;N$7,regnr_2015&amp;aar_2015,0),MATCH($C77,variabel_2015,0)),".")</f>
        <v>0</v>
      </c>
    </row>
    <row r="78" spans="1:14">
      <c r="A78" s="16"/>
      <c r="B78" s="18" t="s">
        <v>116</v>
      </c>
      <c r="C78" s="41"/>
      <c r="D78" s="28"/>
      <c r="E78" s="28"/>
      <c r="F78" s="28"/>
      <c r="G78" s="28"/>
      <c r="H78" s="28"/>
      <c r="I78" s="28"/>
      <c r="J78" s="28"/>
      <c r="K78" s="28"/>
      <c r="L78" s="28"/>
      <c r="M78" s="28"/>
      <c r="N78" s="28"/>
    </row>
    <row r="79" spans="1:14">
      <c r="A79" s="16" t="s">
        <v>236</v>
      </c>
      <c r="B79" s="16" t="s">
        <v>278</v>
      </c>
      <c r="C79" s="41" t="s">
        <v>279</v>
      </c>
      <c r="D79" s="26">
        <f t="array" ref="D79">IFERROR(INDEX(data_2015,MATCH($B$6&amp;D$7,regnr_2015&amp;aar_2015,0),MATCH($C79,variabel_2015,0)),".")</f>
        <v>306480</v>
      </c>
      <c r="E79" s="26">
        <f t="array" ref="E79">IFERROR(INDEX(data_2015,MATCH($B$6&amp;E$7,regnr_2015&amp;aar_2015,0),MATCH($C79,variabel_2015,0)),".")</f>
        <v>306480</v>
      </c>
      <c r="F79" s="26">
        <f t="array" ref="F79">IFERROR(INDEX(data_2015,MATCH($B$6&amp;F$7,regnr_2015&amp;aar_2015,0),MATCH($C79,variabel_2015,0)),".")</f>
        <v>306480</v>
      </c>
      <c r="G79" s="26">
        <f t="array" ref="G79">IFERROR(INDEX(data_2015,MATCH($B$6&amp;G$7,regnr_2015&amp;aar_2015,0),MATCH($C79,variabel_2015,0)),".")</f>
        <v>306480</v>
      </c>
      <c r="H79" s="26">
        <f t="array" ref="H79">IFERROR(INDEX(data_2015,MATCH($B$6&amp;H$7,regnr_2015&amp;aar_2015,0),MATCH($C79,variabel_2015,0)),".")</f>
        <v>306480</v>
      </c>
      <c r="I79" s="26">
        <f t="array" ref="I79">IFERROR(INDEX(data_2015,MATCH($B$6&amp;I$7,regnr_2015&amp;aar_2015,0),MATCH($C79,variabel_2015,0)),".")</f>
        <v>306480</v>
      </c>
      <c r="J79" s="26">
        <f t="array" ref="J79">IFERROR(INDEX(data_2015,MATCH($B$6&amp;J$7,regnr_2015&amp;aar_2015,0),MATCH($C79,variabel_2015,0)),".")</f>
        <v>306480</v>
      </c>
      <c r="K79" s="26">
        <f t="array" ref="K79">IFERROR(INDEX(data_2015,MATCH($B$6&amp;K$7,regnr_2015&amp;aar_2015,0),MATCH($C79,variabel_2015,0)),".")</f>
        <v>306480</v>
      </c>
      <c r="L79" s="26">
        <f t="array" ref="L79">IFERROR(INDEX(data_2015,MATCH($B$6&amp;L$7,regnr_2015&amp;aar_2015,0),MATCH($C79,variabel_2015,0)),".")</f>
        <v>306480</v>
      </c>
      <c r="M79" s="26">
        <f t="array" ref="M79">IFERROR(INDEX(data_2015,MATCH($B$6&amp;M$7,regnr_2015&amp;aar_2015,0),MATCH($C79,variabel_2015,0)),".")</f>
        <v>1306480</v>
      </c>
      <c r="N79" s="26">
        <f t="array" ref="N79">IFERROR(INDEX(data_2015,MATCH($B$6&amp;N$7,regnr_2015&amp;aar_2015,0),MATCH($C79,variabel_2015,0)),".")</f>
        <v>1306480</v>
      </c>
    </row>
    <row r="80" spans="1:14">
      <c r="A80" s="16" t="s">
        <v>239</v>
      </c>
      <c r="B80" s="16" t="s">
        <v>121</v>
      </c>
      <c r="C80" s="41" t="s">
        <v>280</v>
      </c>
      <c r="D80" s="26">
        <f t="array" ref="D80">IFERROR(INDEX(data_2015,MATCH($B$6&amp;D$7,regnr_2015&amp;aar_2015,0),MATCH($C80,variabel_2015,0)),".")</f>
        <v>101841</v>
      </c>
      <c r="E80" s="26">
        <f t="array" ref="E80">IFERROR(INDEX(data_2015,MATCH($B$6&amp;E$7,regnr_2015&amp;aar_2015,0),MATCH($C80,variabel_2015,0)),".")</f>
        <v>101841</v>
      </c>
      <c r="F80" s="26">
        <f t="array" ref="F80">IFERROR(INDEX(data_2015,MATCH($B$6&amp;F$7,regnr_2015&amp;aar_2015,0),MATCH($C80,variabel_2015,0)),".")</f>
        <v>101841</v>
      </c>
      <c r="G80" s="26">
        <f t="array" ref="G80">IFERROR(INDEX(data_2015,MATCH($B$6&amp;G$7,regnr_2015&amp;aar_2015,0),MATCH($C80,variabel_2015,0)),".")</f>
        <v>101841</v>
      </c>
      <c r="H80" s="26">
        <f t="array" ref="H80">IFERROR(INDEX(data_2015,MATCH($B$6&amp;H$7,regnr_2015&amp;aar_2015,0),MATCH($C80,variabel_2015,0)),".")</f>
        <v>101841</v>
      </c>
      <c r="I80" s="26">
        <f t="array" ref="I80">IFERROR(INDEX(data_2015,MATCH($B$6&amp;I$7,regnr_2015&amp;aar_2015,0),MATCH($C80,variabel_2015,0)),".")</f>
        <v>101841</v>
      </c>
      <c r="J80" s="26">
        <f t="array" ref="J80">IFERROR(INDEX(data_2015,MATCH($B$6&amp;J$7,regnr_2015&amp;aar_2015,0),MATCH($C80,variabel_2015,0)),".")</f>
        <v>101841</v>
      </c>
      <c r="K80" s="26">
        <f t="array" ref="K80">IFERROR(INDEX(data_2015,MATCH($B$6&amp;K$7,regnr_2015&amp;aar_2015,0),MATCH($C80,variabel_2015,0)),".")</f>
        <v>101841</v>
      </c>
      <c r="L80" s="26">
        <f t="array" ref="L80">IFERROR(INDEX(data_2015,MATCH($B$6&amp;L$7,regnr_2015&amp;aar_2015,0),MATCH($C80,variabel_2015,0)),".")</f>
        <v>101841</v>
      </c>
      <c r="M80" s="26">
        <f t="array" ref="M80">IFERROR(INDEX(data_2015,MATCH($B$6&amp;M$7,regnr_2015&amp;aar_2015,0),MATCH($C80,variabel_2015,0)),".")</f>
        <v>101841</v>
      </c>
      <c r="N80" s="26">
        <f t="array" ref="N80">IFERROR(INDEX(data_2015,MATCH($B$6&amp;N$7,regnr_2015&amp;aar_2015,0),MATCH($C80,variabel_2015,0)),".")</f>
        <v>101841</v>
      </c>
    </row>
    <row r="81" spans="1:14">
      <c r="A81" s="16" t="s">
        <v>241</v>
      </c>
      <c r="B81" s="16" t="s">
        <v>281</v>
      </c>
      <c r="C81" s="41" t="s">
        <v>282</v>
      </c>
      <c r="D81" s="26">
        <f t="array" ref="D81">IFERROR(INDEX(data_2015,MATCH($B$6&amp;D$7,regnr_2015&amp;aar_2015,0),MATCH($C81,variabel_2015,0)),".")</f>
        <v>36962</v>
      </c>
      <c r="E81" s="26">
        <f t="array" ref="E81">IFERROR(INDEX(data_2015,MATCH($B$6&amp;E$7,regnr_2015&amp;aar_2015,0),MATCH($C81,variabel_2015,0)),".")</f>
        <v>75625</v>
      </c>
      <c r="F81" s="26">
        <f t="array" ref="F81">IFERROR(INDEX(data_2015,MATCH($B$6&amp;F$7,regnr_2015&amp;aar_2015,0),MATCH($C81,variabel_2015,0)),".")</f>
        <v>125771</v>
      </c>
      <c r="G81" s="26">
        <f t="array" ref="G81">IFERROR(INDEX(data_2015,MATCH($B$6&amp;G$7,regnr_2015&amp;aar_2015,0),MATCH($C81,variabel_2015,0)),".")</f>
        <v>46414</v>
      </c>
      <c r="H81" s="26">
        <f t="array" ref="H81">IFERROR(INDEX(data_2015,MATCH($B$6&amp;H$7,regnr_2015&amp;aar_2015,0),MATCH($C81,variabel_2015,0)),".")</f>
        <v>5140</v>
      </c>
      <c r="I81" s="26">
        <f t="array" ref="I81">IFERROR(INDEX(data_2015,MATCH($B$6&amp;I$7,regnr_2015&amp;aar_2015,0),MATCH($C81,variabel_2015,0)),".")</f>
        <v>5515</v>
      </c>
      <c r="J81" s="26">
        <f t="array" ref="J81">IFERROR(INDEX(data_2015,MATCH($B$6&amp;J$7,regnr_2015&amp;aar_2015,0),MATCH($C81,variabel_2015,0)),".")</f>
        <v>9134</v>
      </c>
      <c r="K81" s="26">
        <f t="array" ref="K81">IFERROR(INDEX(data_2015,MATCH($B$6&amp;K$7,regnr_2015&amp;aar_2015,0),MATCH($C81,variabel_2015,0)),".")</f>
        <v>12812</v>
      </c>
      <c r="L81" s="26">
        <f t="array" ref="L81">IFERROR(INDEX(data_2015,MATCH($B$6&amp;L$7,regnr_2015&amp;aar_2015,0),MATCH($C81,variabel_2015,0)),".")</f>
        <v>17979</v>
      </c>
      <c r="M81" s="26">
        <f t="array" ref="M81">IFERROR(INDEX(data_2015,MATCH($B$6&amp;M$7,regnr_2015&amp;aar_2015,0),MATCH($C81,variabel_2015,0)),".")</f>
        <v>24696</v>
      </c>
      <c r="N81" s="26">
        <f t="array" ref="N81">IFERROR(INDEX(data_2015,MATCH($B$6&amp;N$7,regnr_2015&amp;aar_2015,0),MATCH($C81,variabel_2015,0)),".")</f>
        <v>36070</v>
      </c>
    </row>
    <row r="82" spans="1:14">
      <c r="A82" s="16" t="s">
        <v>283</v>
      </c>
      <c r="B82" s="16" t="s">
        <v>136</v>
      </c>
      <c r="C82" s="41" t="s">
        <v>284</v>
      </c>
      <c r="D82" s="26">
        <f t="array" ref="D82">IFERROR(INDEX(data_2015,MATCH($B$6&amp;D$7,regnr_2015&amp;aar_2015,0),MATCH($C82,variabel_2015,0)),".")</f>
        <v>36962</v>
      </c>
      <c r="E82" s="26">
        <f t="array" ref="E82">IFERROR(INDEX(data_2015,MATCH($B$6&amp;E$7,regnr_2015&amp;aar_2015,0),MATCH($C82,variabel_2015,0)),".")</f>
        <v>75625</v>
      </c>
      <c r="F82" s="26">
        <f t="array" ref="F82">IFERROR(INDEX(data_2015,MATCH($B$6&amp;F$7,regnr_2015&amp;aar_2015,0),MATCH($C82,variabel_2015,0)),".")</f>
        <v>125771</v>
      </c>
      <c r="G82" s="26">
        <f t="array" ref="G82">IFERROR(INDEX(data_2015,MATCH($B$6&amp;G$7,regnr_2015&amp;aar_2015,0),MATCH($C82,variabel_2015,0)),".")</f>
        <v>46414</v>
      </c>
      <c r="H82" s="26">
        <f t="array" ref="H82">IFERROR(INDEX(data_2015,MATCH($B$6&amp;H$7,regnr_2015&amp;aar_2015,0),MATCH($C82,variabel_2015,0)),".")</f>
        <v>5140</v>
      </c>
      <c r="I82" s="26">
        <f t="array" ref="I82">IFERROR(INDEX(data_2015,MATCH($B$6&amp;I$7,regnr_2015&amp;aar_2015,0),MATCH($C82,variabel_2015,0)),".")</f>
        <v>5515</v>
      </c>
      <c r="J82" s="26">
        <f t="array" ref="J82">IFERROR(INDEX(data_2015,MATCH($B$6&amp;J$7,regnr_2015&amp;aar_2015,0),MATCH($C82,variabel_2015,0)),".")</f>
        <v>9134</v>
      </c>
      <c r="K82" s="26">
        <f t="array" ref="K82">IFERROR(INDEX(data_2015,MATCH($B$6&amp;K$7,regnr_2015&amp;aar_2015,0),MATCH($C82,variabel_2015,0)),".")</f>
        <v>12812</v>
      </c>
      <c r="L82" s="26">
        <f t="array" ref="L82">IFERROR(INDEX(data_2015,MATCH($B$6&amp;L$7,regnr_2015&amp;aar_2015,0),MATCH($C82,variabel_2015,0)),".")</f>
        <v>17979</v>
      </c>
      <c r="M82" s="26">
        <f t="array" ref="M82">IFERROR(INDEX(data_2015,MATCH($B$6&amp;M$7,regnr_2015&amp;aar_2015,0),MATCH($C82,variabel_2015,0)),".")</f>
        <v>24696</v>
      </c>
      <c r="N82" s="26">
        <f t="array" ref="N82">IFERROR(INDEX(data_2015,MATCH($B$6&amp;N$7,regnr_2015&amp;aar_2015,0),MATCH($C82,variabel_2015,0)),".")</f>
        <v>36070</v>
      </c>
    </row>
    <row r="83" spans="1:14">
      <c r="A83" s="16" t="s">
        <v>285</v>
      </c>
      <c r="B83" s="16" t="s">
        <v>286</v>
      </c>
      <c r="C83" s="41" t="s">
        <v>287</v>
      </c>
      <c r="D83" s="26">
        <f t="array" ref="D83">IFERROR(INDEX(data_2015,MATCH($B$6&amp;D$7,regnr_2015&amp;aar_2015,0),MATCH($C83,variabel_2015,0)),".")</f>
        <v>0</v>
      </c>
      <c r="E83" s="26">
        <f t="array" ref="E83">IFERROR(INDEX(data_2015,MATCH($B$6&amp;E$7,regnr_2015&amp;aar_2015,0),MATCH($C83,variabel_2015,0)),".")</f>
        <v>0</v>
      </c>
      <c r="F83" s="26">
        <f t="array" ref="F83">IFERROR(INDEX(data_2015,MATCH($B$6&amp;F$7,regnr_2015&amp;aar_2015,0),MATCH($C83,variabel_2015,0)),".")</f>
        <v>0</v>
      </c>
      <c r="G83" s="26">
        <f t="array" ref="G83">IFERROR(INDEX(data_2015,MATCH($B$6&amp;G$7,regnr_2015&amp;aar_2015,0),MATCH($C83,variabel_2015,0)),".")</f>
        <v>0</v>
      </c>
      <c r="H83" s="26">
        <f t="array" ref="H83">IFERROR(INDEX(data_2015,MATCH($B$6&amp;H$7,regnr_2015&amp;aar_2015,0),MATCH($C83,variabel_2015,0)),".")</f>
        <v>0</v>
      </c>
      <c r="I83" s="26">
        <f t="array" ref="I83">IFERROR(INDEX(data_2015,MATCH($B$6&amp;I$7,regnr_2015&amp;aar_2015,0),MATCH($C83,variabel_2015,0)),".")</f>
        <v>0</v>
      </c>
      <c r="J83" s="26">
        <f t="array" ref="J83">IFERROR(INDEX(data_2015,MATCH($B$6&amp;J$7,regnr_2015&amp;aar_2015,0),MATCH($C83,variabel_2015,0)),".")</f>
        <v>0</v>
      </c>
      <c r="K83" s="26">
        <f t="array" ref="K83">IFERROR(INDEX(data_2015,MATCH($B$6&amp;K$7,regnr_2015&amp;aar_2015,0),MATCH($C83,variabel_2015,0)),".")</f>
        <v>0</v>
      </c>
      <c r="L83" s="26">
        <f t="array" ref="L83">IFERROR(INDEX(data_2015,MATCH($B$6&amp;L$7,regnr_2015&amp;aar_2015,0),MATCH($C83,variabel_2015,0)),".")</f>
        <v>0</v>
      </c>
      <c r="M83" s="26">
        <f t="array" ref="M83">IFERROR(INDEX(data_2015,MATCH($B$6&amp;M$7,regnr_2015&amp;aar_2015,0),MATCH($C83,variabel_2015,0)),".")</f>
        <v>0</v>
      </c>
      <c r="N83" s="26">
        <f t="array" ref="N83">IFERROR(INDEX(data_2015,MATCH($B$6&amp;N$7,regnr_2015&amp;aar_2015,0),MATCH($C83,variabel_2015,0)),".")</f>
        <v>0</v>
      </c>
    </row>
    <row r="84" spans="1:14" ht="25.5" customHeight="1">
      <c r="A84" s="15" t="s">
        <v>288</v>
      </c>
      <c r="B84" s="46" t="s">
        <v>289</v>
      </c>
      <c r="C84" s="41" t="s">
        <v>290</v>
      </c>
      <c r="D84" s="26">
        <f t="array" ref="D84">IFERROR(INDEX(data_2015,MATCH($B$6&amp;D$7,regnr_2015&amp;aar_2015,0),MATCH($C84,variabel_2015,0)),".")</f>
        <v>0</v>
      </c>
      <c r="E84" s="26">
        <f t="array" ref="E84">IFERROR(INDEX(data_2015,MATCH($B$6&amp;E$7,regnr_2015&amp;aar_2015,0),MATCH($C84,variabel_2015,0)),".")</f>
        <v>0</v>
      </c>
      <c r="F84" s="26">
        <f t="array" ref="F84">IFERROR(INDEX(data_2015,MATCH($B$6&amp;F$7,regnr_2015&amp;aar_2015,0),MATCH($C84,variabel_2015,0)),".")</f>
        <v>0</v>
      </c>
      <c r="G84" s="26">
        <f t="array" ref="G84">IFERROR(INDEX(data_2015,MATCH($B$6&amp;G$7,regnr_2015&amp;aar_2015,0),MATCH($C84,variabel_2015,0)),".")</f>
        <v>0</v>
      </c>
      <c r="H84" s="26">
        <f t="array" ref="H84">IFERROR(INDEX(data_2015,MATCH($B$6&amp;H$7,regnr_2015&amp;aar_2015,0),MATCH($C84,variabel_2015,0)),".")</f>
        <v>0</v>
      </c>
      <c r="I84" s="26">
        <f t="array" ref="I84">IFERROR(INDEX(data_2015,MATCH($B$6&amp;I$7,regnr_2015&amp;aar_2015,0),MATCH($C84,variabel_2015,0)),".")</f>
        <v>0</v>
      </c>
      <c r="J84" s="26">
        <f t="array" ref="J84">IFERROR(INDEX(data_2015,MATCH($B$6&amp;J$7,regnr_2015&amp;aar_2015,0),MATCH($C84,variabel_2015,0)),".")</f>
        <v>0</v>
      </c>
      <c r="K84" s="26">
        <f t="array" ref="K84">IFERROR(INDEX(data_2015,MATCH($B$6&amp;K$7,regnr_2015&amp;aar_2015,0),MATCH($C84,variabel_2015,0)),".")</f>
        <v>0</v>
      </c>
      <c r="L84" s="26">
        <f t="array" ref="L84">IFERROR(INDEX(data_2015,MATCH($B$6&amp;L$7,regnr_2015&amp;aar_2015,0),MATCH($C84,variabel_2015,0)),".")</f>
        <v>0</v>
      </c>
      <c r="M84" s="26">
        <f t="array" ref="M84">IFERROR(INDEX(data_2015,MATCH($B$6&amp;M$7,regnr_2015&amp;aar_2015,0),MATCH($C84,variabel_2015,0)),".")</f>
        <v>0</v>
      </c>
      <c r="N84" s="26">
        <f t="array" ref="N84">IFERROR(INDEX(data_2015,MATCH($B$6&amp;N$7,regnr_2015&amp;aar_2015,0),MATCH($C84,variabel_2015,0)),".")</f>
        <v>0</v>
      </c>
    </row>
    <row r="85" spans="1:14" ht="25.5" customHeight="1">
      <c r="A85" s="15" t="s">
        <v>291</v>
      </c>
      <c r="B85" s="46" t="s">
        <v>292</v>
      </c>
      <c r="C85" s="41" t="s">
        <v>293</v>
      </c>
      <c r="D85" s="26">
        <f t="array" ref="D85">IFERROR(INDEX(data_2015,MATCH($B$6&amp;D$7,regnr_2015&amp;aar_2015,0),MATCH($C85,variabel_2015,0)),".")</f>
        <v>0</v>
      </c>
      <c r="E85" s="26">
        <f t="array" ref="E85">IFERROR(INDEX(data_2015,MATCH($B$6&amp;E$7,regnr_2015&amp;aar_2015,0),MATCH($C85,variabel_2015,0)),".")</f>
        <v>0</v>
      </c>
      <c r="F85" s="26">
        <f t="array" ref="F85">IFERROR(INDEX(data_2015,MATCH($B$6&amp;F$7,regnr_2015&amp;aar_2015,0),MATCH($C85,variabel_2015,0)),".")</f>
        <v>0</v>
      </c>
      <c r="G85" s="26">
        <f t="array" ref="G85">IFERROR(INDEX(data_2015,MATCH($B$6&amp;G$7,regnr_2015&amp;aar_2015,0),MATCH($C85,variabel_2015,0)),".")</f>
        <v>0</v>
      </c>
      <c r="H85" s="26">
        <f t="array" ref="H85">IFERROR(INDEX(data_2015,MATCH($B$6&amp;H$7,regnr_2015&amp;aar_2015,0),MATCH($C85,variabel_2015,0)),".")</f>
        <v>0</v>
      </c>
      <c r="I85" s="26">
        <f t="array" ref="I85">IFERROR(INDEX(data_2015,MATCH($B$6&amp;I$7,regnr_2015&amp;aar_2015,0),MATCH($C85,variabel_2015,0)),".")</f>
        <v>0</v>
      </c>
      <c r="J85" s="26">
        <f t="array" ref="J85">IFERROR(INDEX(data_2015,MATCH($B$6&amp;J$7,regnr_2015&amp;aar_2015,0),MATCH($C85,variabel_2015,0)),".")</f>
        <v>0</v>
      </c>
      <c r="K85" s="26">
        <f t="array" ref="K85">IFERROR(INDEX(data_2015,MATCH($B$6&amp;K$7,regnr_2015&amp;aar_2015,0),MATCH($C85,variabel_2015,0)),".")</f>
        <v>0</v>
      </c>
      <c r="L85" s="26">
        <f t="array" ref="L85">IFERROR(INDEX(data_2015,MATCH($B$6&amp;L$7,regnr_2015&amp;aar_2015,0),MATCH($C85,variabel_2015,0)),".")</f>
        <v>0</v>
      </c>
      <c r="M85" s="26">
        <f t="array" ref="M85">IFERROR(INDEX(data_2015,MATCH($B$6&amp;M$7,regnr_2015&amp;aar_2015,0),MATCH($C85,variabel_2015,0)),".")</f>
        <v>0</v>
      </c>
      <c r="N85" s="26">
        <f t="array" ref="N85">IFERROR(INDEX(data_2015,MATCH($B$6&amp;N$7,regnr_2015&amp;aar_2015,0),MATCH($C85,variabel_2015,0)),".")</f>
        <v>0</v>
      </c>
    </row>
    <row r="86" spans="1:14">
      <c r="A86" s="16" t="s">
        <v>294</v>
      </c>
      <c r="B86" s="16" t="s">
        <v>295</v>
      </c>
      <c r="C86" s="41" t="s">
        <v>296</v>
      </c>
      <c r="D86" s="26">
        <f t="array" ref="D86">IFERROR(INDEX(data_2015,MATCH($B$6&amp;D$7,regnr_2015&amp;aar_2015,0),MATCH($C86,variabel_2015,0)),".")</f>
        <v>0</v>
      </c>
      <c r="E86" s="26">
        <f t="array" ref="E86">IFERROR(INDEX(data_2015,MATCH($B$6&amp;E$7,regnr_2015&amp;aar_2015,0),MATCH($C86,variabel_2015,0)),".")</f>
        <v>0</v>
      </c>
      <c r="F86" s="26">
        <f t="array" ref="F86">IFERROR(INDEX(data_2015,MATCH($B$6&amp;F$7,regnr_2015&amp;aar_2015,0),MATCH($C86,variabel_2015,0)),".")</f>
        <v>0</v>
      </c>
      <c r="G86" s="26">
        <f t="array" ref="G86">IFERROR(INDEX(data_2015,MATCH($B$6&amp;G$7,regnr_2015&amp;aar_2015,0),MATCH($C86,variabel_2015,0)),".")</f>
        <v>0</v>
      </c>
      <c r="H86" s="26">
        <f t="array" ref="H86">IFERROR(INDEX(data_2015,MATCH($B$6&amp;H$7,regnr_2015&amp;aar_2015,0),MATCH($C86,variabel_2015,0)),".")</f>
        <v>0</v>
      </c>
      <c r="I86" s="26">
        <f t="array" ref="I86">IFERROR(INDEX(data_2015,MATCH($B$6&amp;I$7,regnr_2015&amp;aar_2015,0),MATCH($C86,variabel_2015,0)),".")</f>
        <v>0</v>
      </c>
      <c r="J86" s="26">
        <f t="array" ref="J86">IFERROR(INDEX(data_2015,MATCH($B$6&amp;J$7,regnr_2015&amp;aar_2015,0),MATCH($C86,variabel_2015,0)),".")</f>
        <v>0</v>
      </c>
      <c r="K86" s="26">
        <f t="array" ref="K86">IFERROR(INDEX(data_2015,MATCH($B$6&amp;K$7,regnr_2015&amp;aar_2015,0),MATCH($C86,variabel_2015,0)),".")</f>
        <v>0</v>
      </c>
      <c r="L86" s="26">
        <f t="array" ref="L86">IFERROR(INDEX(data_2015,MATCH($B$6&amp;L$7,regnr_2015&amp;aar_2015,0),MATCH($C86,variabel_2015,0)),".")</f>
        <v>0</v>
      </c>
      <c r="M86" s="26">
        <f t="array" ref="M86">IFERROR(INDEX(data_2015,MATCH($B$6&amp;M$7,regnr_2015&amp;aar_2015,0),MATCH($C86,variabel_2015,0)),".")</f>
        <v>0</v>
      </c>
      <c r="N86" s="26">
        <f t="array" ref="N86">IFERROR(INDEX(data_2015,MATCH($B$6&amp;N$7,regnr_2015&amp;aar_2015,0),MATCH($C86,variabel_2015,0)),".")</f>
        <v>0</v>
      </c>
    </row>
    <row r="87" spans="1:14">
      <c r="A87" s="16" t="s">
        <v>297</v>
      </c>
      <c r="B87" s="16" t="s">
        <v>127</v>
      </c>
      <c r="C87" s="41" t="s">
        <v>298</v>
      </c>
      <c r="D87" s="26">
        <f t="array" ref="D87">IFERROR(INDEX(data_2015,MATCH($B$6&amp;D$7,regnr_2015&amp;aar_2015,0),MATCH($C87,variabel_2015,0)),".")</f>
        <v>8607180</v>
      </c>
      <c r="E87" s="26">
        <f t="array" ref="E87">IFERROR(INDEX(data_2015,MATCH($B$6&amp;E$7,regnr_2015&amp;aar_2015,0),MATCH($C87,variabel_2015,0)),".")</f>
        <v>9270343</v>
      </c>
      <c r="F87" s="26">
        <f t="array" ref="F87">IFERROR(INDEX(data_2015,MATCH($B$6&amp;F$7,regnr_2015&amp;aar_2015,0),MATCH($C87,variabel_2015,0)),".")</f>
        <v>9892063</v>
      </c>
      <c r="G87" s="26">
        <f t="array" ref="G87">IFERROR(INDEX(data_2015,MATCH($B$6&amp;G$7,regnr_2015&amp;aar_2015,0),MATCH($C87,variabel_2015,0)),".")</f>
        <v>10507840</v>
      </c>
      <c r="H87" s="26">
        <f t="array" ref="H87">IFERROR(INDEX(data_2015,MATCH($B$6&amp;H$7,regnr_2015&amp;aar_2015,0),MATCH($C87,variabel_2015,0)),".")</f>
        <v>9935018</v>
      </c>
      <c r="I87" s="26">
        <f t="array" ref="I87">IFERROR(INDEX(data_2015,MATCH($B$6&amp;I$7,regnr_2015&amp;aar_2015,0),MATCH($C87,variabel_2015,0)),".")</f>
        <v>9316986</v>
      </c>
      <c r="J87" s="26">
        <f t="array" ref="J87">IFERROR(INDEX(data_2015,MATCH($B$6&amp;J$7,regnr_2015&amp;aar_2015,0),MATCH($C87,variabel_2015,0)),".")</f>
        <v>9331101</v>
      </c>
      <c r="K87" s="26">
        <f t="array" ref="K87">IFERROR(INDEX(data_2015,MATCH($B$6&amp;K$7,regnr_2015&amp;aar_2015,0),MATCH($C87,variabel_2015,0)),".")</f>
        <v>9443072</v>
      </c>
      <c r="L87" s="26">
        <f t="array" ref="L87">IFERROR(INDEX(data_2015,MATCH($B$6&amp;L$7,regnr_2015&amp;aar_2015,0),MATCH($C87,variabel_2015,0)),".")</f>
        <v>9629212</v>
      </c>
      <c r="M87" s="26">
        <f t="array" ref="M87">IFERROR(INDEX(data_2015,MATCH($B$6&amp;M$7,regnr_2015&amp;aar_2015,0),MATCH($C87,variabel_2015,0)),".")</f>
        <v>9938684</v>
      </c>
      <c r="N87" s="26">
        <f t="array" ref="N87">IFERROR(INDEX(data_2015,MATCH($B$6&amp;N$7,regnr_2015&amp;aar_2015,0),MATCH($C87,variabel_2015,0)),".")</f>
        <v>9652121</v>
      </c>
    </row>
    <row r="88" spans="1:14">
      <c r="A88" s="16" t="s">
        <v>299</v>
      </c>
      <c r="B88" s="16" t="s">
        <v>300</v>
      </c>
      <c r="C88" s="41" t="s">
        <v>301</v>
      </c>
      <c r="D88" s="26">
        <f t="array" ref="D88">IFERROR(INDEX(data_2015,MATCH($B$6&amp;D$7,regnr_2015&amp;aar_2015,0),MATCH($C88,variabel_2015,0)),".")</f>
        <v>62352</v>
      </c>
      <c r="E88" s="26">
        <f t="array" ref="E88">IFERROR(INDEX(data_2015,MATCH($B$6&amp;E$7,regnr_2015&amp;aar_2015,0),MATCH($C88,variabel_2015,0)),".")</f>
        <v>115563</v>
      </c>
      <c r="F88" s="26">
        <f t="array" ref="F88">IFERROR(INDEX(data_2015,MATCH($B$6&amp;F$7,regnr_2015&amp;aar_2015,0),MATCH($C88,variabel_2015,0)),".")</f>
        <v>144410</v>
      </c>
      <c r="G88" s="26">
        <f t="array" ref="G88">IFERROR(INDEX(data_2015,MATCH($B$6&amp;G$7,regnr_2015&amp;aar_2015,0),MATCH($C88,variabel_2015,0)),".")</f>
        <v>55530</v>
      </c>
      <c r="H88" s="26">
        <f t="array" ref="H88">IFERROR(INDEX(data_2015,MATCH($B$6&amp;H$7,regnr_2015&amp;aar_2015,0),MATCH($C88,variabel_2015,0)),".")</f>
        <v>0</v>
      </c>
      <c r="I88" s="26">
        <f t="array" ref="I88">IFERROR(INDEX(data_2015,MATCH($B$6&amp;I$7,regnr_2015&amp;aar_2015,0),MATCH($C88,variabel_2015,0)),".")</f>
        <v>273</v>
      </c>
      <c r="J88" s="26">
        <f t="array" ref="J88">IFERROR(INDEX(data_2015,MATCH($B$6&amp;J$7,regnr_2015&amp;aar_2015,0),MATCH($C88,variabel_2015,0)),".")</f>
        <v>3518</v>
      </c>
      <c r="K88" s="26">
        <f t="array" ref="K88">IFERROR(INDEX(data_2015,MATCH($B$6&amp;K$7,regnr_2015&amp;aar_2015,0),MATCH($C88,variabel_2015,0)),".")</f>
        <v>5476</v>
      </c>
      <c r="L88" s="26">
        <f t="array" ref="L88">IFERROR(INDEX(data_2015,MATCH($B$6&amp;L$7,regnr_2015&amp;aar_2015,0),MATCH($C88,variabel_2015,0)),".")</f>
        <v>0</v>
      </c>
      <c r="M88" s="26">
        <f t="array" ref="M88">IFERROR(INDEX(data_2015,MATCH($B$6&amp;M$7,regnr_2015&amp;aar_2015,0),MATCH($C88,variabel_2015,0)),".")</f>
        <v>0</v>
      </c>
      <c r="N88" s="26">
        <f t="array" ref="N88">IFERROR(INDEX(data_2015,MATCH($B$6&amp;N$7,regnr_2015&amp;aar_2015,0),MATCH($C88,variabel_2015,0)),".")</f>
        <v>0</v>
      </c>
    </row>
    <row r="89" spans="1:14">
      <c r="A89" s="16" t="s">
        <v>302</v>
      </c>
      <c r="B89" s="16" t="s">
        <v>303</v>
      </c>
      <c r="C89" s="41" t="s">
        <v>304</v>
      </c>
      <c r="D89" s="26">
        <f t="array" ref="D89">IFERROR(INDEX(data_2015,MATCH($B$6&amp;D$7,regnr_2015&amp;aar_2015,0),MATCH($C89,variabel_2015,0)),".")</f>
        <v>0</v>
      </c>
      <c r="E89" s="26">
        <f t="array" ref="E89">IFERROR(INDEX(data_2015,MATCH($B$6&amp;E$7,regnr_2015&amp;aar_2015,0),MATCH($C89,variabel_2015,0)),".")</f>
        <v>0</v>
      </c>
      <c r="F89" s="26">
        <f t="array" ref="F89">IFERROR(INDEX(data_2015,MATCH($B$6&amp;F$7,regnr_2015&amp;aar_2015,0),MATCH($C89,variabel_2015,0)),".")</f>
        <v>0</v>
      </c>
      <c r="G89" s="26">
        <f t="array" ref="G89">IFERROR(INDEX(data_2015,MATCH($B$6&amp;G$7,regnr_2015&amp;aar_2015,0),MATCH($C89,variabel_2015,0)),".")</f>
        <v>0</v>
      </c>
      <c r="H89" s="26">
        <f t="array" ref="H89">IFERROR(INDEX(data_2015,MATCH($B$6&amp;H$7,regnr_2015&amp;aar_2015,0),MATCH($C89,variabel_2015,0)),".")</f>
        <v>0</v>
      </c>
      <c r="I89" s="26">
        <f t="array" ref="I89">IFERROR(INDEX(data_2015,MATCH($B$6&amp;I$7,regnr_2015&amp;aar_2015,0),MATCH($C89,variabel_2015,0)),".")</f>
        <v>0</v>
      </c>
      <c r="J89" s="26">
        <f t="array" ref="J89">IFERROR(INDEX(data_2015,MATCH($B$6&amp;J$7,regnr_2015&amp;aar_2015,0),MATCH($C89,variabel_2015,0)),".")</f>
        <v>0</v>
      </c>
      <c r="K89" s="26">
        <f t="array" ref="K89">IFERROR(INDEX(data_2015,MATCH($B$6&amp;K$7,regnr_2015&amp;aar_2015,0),MATCH($C89,variabel_2015,0)),".")</f>
        <v>0</v>
      </c>
      <c r="L89" s="26">
        <f t="array" ref="L89">IFERROR(INDEX(data_2015,MATCH($B$6&amp;L$7,regnr_2015&amp;aar_2015,0),MATCH($C89,variabel_2015,0)),".")</f>
        <v>0</v>
      </c>
      <c r="M89" s="26">
        <f t="array" ref="M89">IFERROR(INDEX(data_2015,MATCH($B$6&amp;M$7,regnr_2015&amp;aar_2015,0),MATCH($C89,variabel_2015,0)),".")</f>
        <v>0</v>
      </c>
      <c r="N89" s="26">
        <f t="array" ref="N89">IFERROR(INDEX(data_2015,MATCH($B$6&amp;N$7,regnr_2015&amp;aar_2015,0),MATCH($C89,variabel_2015,0)),".")</f>
        <v>0</v>
      </c>
    </row>
    <row r="90" spans="1:14">
      <c r="A90" s="16" t="s">
        <v>305</v>
      </c>
      <c r="B90" s="16" t="s">
        <v>130</v>
      </c>
      <c r="C90" s="41" t="s">
        <v>306</v>
      </c>
      <c r="D90" s="26">
        <f t="array" ref="D90">IFERROR(INDEX(data_2015,MATCH($B$6&amp;D$7,regnr_2015&amp;aar_2015,0),MATCH($C90,variabel_2015,0)),".")</f>
        <v>6977427</v>
      </c>
      <c r="E90" s="26">
        <f t="array" ref="E90">IFERROR(INDEX(data_2015,MATCH($B$6&amp;E$7,regnr_2015&amp;aar_2015,0),MATCH($C90,variabel_2015,0)),".")</f>
        <v>8321929</v>
      </c>
      <c r="F90" s="26">
        <f t="array" ref="F90">IFERROR(INDEX(data_2015,MATCH($B$6&amp;F$7,regnr_2015&amp;aar_2015,0),MATCH($C90,variabel_2015,0)),".")</f>
        <v>8716324</v>
      </c>
      <c r="G90" s="26">
        <f t="array" ref="G90">IFERROR(INDEX(data_2015,MATCH($B$6&amp;G$7,regnr_2015&amp;aar_2015,0),MATCH($C90,variabel_2015,0)),".")</f>
        <v>8091322</v>
      </c>
      <c r="H90" s="26">
        <f t="array" ref="H90">IFERROR(INDEX(data_2015,MATCH($B$6&amp;H$7,regnr_2015&amp;aar_2015,0),MATCH($C90,variabel_2015,0)),".")</f>
        <v>7509652</v>
      </c>
      <c r="I90" s="26">
        <f t="array" ref="I90">IFERROR(INDEX(data_2015,MATCH($B$6&amp;I$7,regnr_2015&amp;aar_2015,0),MATCH($C90,variabel_2015,0)),".")</f>
        <v>4418576</v>
      </c>
      <c r="J90" s="26">
        <f t="array" ref="J90">IFERROR(INDEX(data_2015,MATCH($B$6&amp;J$7,regnr_2015&amp;aar_2015,0),MATCH($C90,variabel_2015,0)),".")</f>
        <v>8682159</v>
      </c>
      <c r="K90" s="26">
        <f t="array" ref="K90">IFERROR(INDEX(data_2015,MATCH($B$6&amp;K$7,regnr_2015&amp;aar_2015,0),MATCH($C90,variabel_2015,0)),".")</f>
        <v>7917916</v>
      </c>
      <c r="L90" s="26">
        <f t="array" ref="L90">IFERROR(INDEX(data_2015,MATCH($B$6&amp;L$7,regnr_2015&amp;aar_2015,0),MATCH($C90,variabel_2015,0)),".")</f>
        <v>6068091</v>
      </c>
      <c r="M90" s="26">
        <f t="array" ref="M90">IFERROR(INDEX(data_2015,MATCH($B$6&amp;M$7,regnr_2015&amp;aar_2015,0),MATCH($C90,variabel_2015,0)),".")</f>
        <v>9732125</v>
      </c>
      <c r="N90" s="26">
        <f t="array" ref="N90">IFERROR(INDEX(data_2015,MATCH($B$6&amp;N$7,regnr_2015&amp;aar_2015,0),MATCH($C90,variabel_2015,0)),".")</f>
        <v>7594188</v>
      </c>
    </row>
    <row r="91" spans="1:14">
      <c r="A91" s="16" t="s">
        <v>307</v>
      </c>
      <c r="B91" s="16" t="s">
        <v>133</v>
      </c>
      <c r="C91" s="41" t="s">
        <v>308</v>
      </c>
      <c r="D91" s="26">
        <f t="array" ref="D91">IFERROR(INDEX(data_2015,MATCH($B$6&amp;D$7,regnr_2015&amp;aar_2015,0),MATCH($C91,variabel_2015,0)),".")</f>
        <v>1567401</v>
      </c>
      <c r="E91" s="26">
        <f t="array" ref="E91">IFERROR(INDEX(data_2015,MATCH($B$6&amp;E$7,regnr_2015&amp;aar_2015,0),MATCH($C91,variabel_2015,0)),".")</f>
        <v>832851</v>
      </c>
      <c r="F91" s="26">
        <f t="array" ref="F91">IFERROR(INDEX(data_2015,MATCH($B$6&amp;F$7,regnr_2015&amp;aar_2015,0),MATCH($C91,variabel_2015,0)),".")</f>
        <v>1031329</v>
      </c>
      <c r="G91" s="26">
        <f t="array" ref="G91">IFERROR(INDEX(data_2015,MATCH($B$6&amp;G$7,regnr_2015&amp;aar_2015,0),MATCH($C91,variabel_2015,0)),".")</f>
        <v>2360988</v>
      </c>
      <c r="H91" s="26">
        <f t="array" ref="H91">IFERROR(INDEX(data_2015,MATCH($B$6&amp;H$7,regnr_2015&amp;aar_2015,0),MATCH($C91,variabel_2015,0)),".")</f>
        <v>2425366</v>
      </c>
      <c r="I91" s="26">
        <f t="array" ref="I91">IFERROR(INDEX(data_2015,MATCH($B$6&amp;I$7,regnr_2015&amp;aar_2015,0),MATCH($C91,variabel_2015,0)),".")</f>
        <v>4898137</v>
      </c>
      <c r="J91" s="26">
        <f t="array" ref="J91">IFERROR(INDEX(data_2015,MATCH($B$6&amp;J$7,regnr_2015&amp;aar_2015,0),MATCH($C91,variabel_2015,0)),".")</f>
        <v>645424</v>
      </c>
      <c r="K91" s="26">
        <f t="array" ref="K91">IFERROR(INDEX(data_2015,MATCH($B$6&amp;K$7,regnr_2015&amp;aar_2015,0),MATCH($C91,variabel_2015,0)),".")</f>
        <v>1519680</v>
      </c>
      <c r="L91" s="26">
        <f t="array" ref="L91">IFERROR(INDEX(data_2015,MATCH($B$6&amp;L$7,regnr_2015&amp;aar_2015,0),MATCH($C91,variabel_2015,0)),".")</f>
        <v>3561121</v>
      </c>
      <c r="M91" s="26">
        <f t="array" ref="M91">IFERROR(INDEX(data_2015,MATCH($B$6&amp;M$7,regnr_2015&amp;aar_2015,0),MATCH($C91,variabel_2015,0)),".")</f>
        <v>206559</v>
      </c>
      <c r="N91" s="26">
        <f t="array" ref="N91">IFERROR(INDEX(data_2015,MATCH($B$6&amp;N$7,regnr_2015&amp;aar_2015,0),MATCH($C91,variabel_2015,0)),".")</f>
        <v>2057933</v>
      </c>
    </row>
    <row r="92" spans="1:14">
      <c r="A92" s="16" t="s">
        <v>309</v>
      </c>
      <c r="B92" s="16" t="s">
        <v>310</v>
      </c>
      <c r="C92" s="41" t="s">
        <v>311</v>
      </c>
      <c r="D92" s="26">
        <f t="array" ref="D92">IFERROR(INDEX(data_2015,MATCH($B$6&amp;D$7,regnr_2015&amp;aar_2015,0),MATCH($C92,variabel_2015,0)),".")</f>
        <v>657263</v>
      </c>
      <c r="E92" s="26">
        <f t="array" ref="E92">IFERROR(INDEX(data_2015,MATCH($B$6&amp;E$7,regnr_2015&amp;aar_2015,0),MATCH($C92,variabel_2015,0)),".")</f>
        <v>619633</v>
      </c>
      <c r="F92" s="26">
        <f t="array" ref="F92">IFERROR(INDEX(data_2015,MATCH($B$6&amp;F$7,regnr_2015&amp;aar_2015,0),MATCH($C92,variabel_2015,0)),".")</f>
        <v>620830</v>
      </c>
      <c r="G92" s="26">
        <f t="array" ref="G92">IFERROR(INDEX(data_2015,MATCH($B$6&amp;G$7,regnr_2015&amp;aar_2015,0),MATCH($C92,variabel_2015,0)),".")</f>
        <v>-572822</v>
      </c>
      <c r="H92" s="26">
        <f t="array" ref="H92">IFERROR(INDEX(data_2015,MATCH($B$6&amp;H$7,regnr_2015&amp;aar_2015,0),MATCH($C92,variabel_2015,0)),".")</f>
        <v>-618307</v>
      </c>
      <c r="I92" s="26">
        <f t="array" ref="I92">IFERROR(INDEX(data_2015,MATCH($B$6&amp;I$7,regnr_2015&amp;aar_2015,0),MATCH($C92,variabel_2015,0)),".")</f>
        <v>10871</v>
      </c>
      <c r="J92" s="26">
        <f t="array" ref="J92">IFERROR(INDEX(data_2015,MATCH($B$6&amp;J$7,regnr_2015&amp;aar_2015,0),MATCH($C92,variabel_2015,0)),".")</f>
        <v>110013</v>
      </c>
      <c r="K92" s="26">
        <f t="array" ref="K92">IFERROR(INDEX(data_2015,MATCH($B$6&amp;K$7,regnr_2015&amp;aar_2015,0),MATCH($C92,variabel_2015,0)),".")</f>
        <v>183909</v>
      </c>
      <c r="L92" s="26">
        <f t="array" ref="L92">IFERROR(INDEX(data_2015,MATCH($B$6&amp;L$7,regnr_2015&amp;aar_2015,0),MATCH($C92,variabel_2015,0)),".")</f>
        <v>306488</v>
      </c>
      <c r="M92" s="26">
        <f t="array" ref="M92">IFERROR(INDEX(data_2015,MATCH($B$6&amp;M$7,regnr_2015&amp;aar_2015,0),MATCH($C92,variabel_2015,0)),".")</f>
        <v>-287258</v>
      </c>
      <c r="N92" s="26">
        <f t="array" ref="N92">IFERROR(INDEX(data_2015,MATCH($B$6&amp;N$7,regnr_2015&amp;aar_2015,0),MATCH($C92,variabel_2015,0)),".")</f>
        <v>684771</v>
      </c>
    </row>
    <row r="93" spans="1:14">
      <c r="A93" s="16"/>
      <c r="B93" s="18" t="s">
        <v>144</v>
      </c>
      <c r="C93" s="41" t="s">
        <v>312</v>
      </c>
      <c r="D93" s="40">
        <f t="array" ref="D93">IFERROR(INDEX(data_2015,MATCH($B$6&amp;D$7,regnr_2015&amp;aar_2015,0),MATCH($C93,variabel_2015,0)),".")</f>
        <v>9709726</v>
      </c>
      <c r="E93" s="40">
        <f t="array" ref="E93">IFERROR(INDEX(data_2015,MATCH($B$6&amp;E$7,regnr_2015&amp;aar_2015,0),MATCH($C93,variabel_2015,0)),".")</f>
        <v>10373922</v>
      </c>
      <c r="F93" s="40">
        <f t="array" ref="F93">IFERROR(INDEX(data_2015,MATCH($B$6&amp;F$7,regnr_2015&amp;aar_2015,0),MATCH($C93,variabel_2015,0)),".")</f>
        <v>11046985</v>
      </c>
      <c r="G93" s="40">
        <f t="array" ref="G93">IFERROR(INDEX(data_2015,MATCH($B$6&amp;G$7,regnr_2015&amp;aar_2015,0),MATCH($C93,variabel_2015,0)),".")</f>
        <v>10389753</v>
      </c>
      <c r="H93" s="40">
        <f t="array" ref="H93">IFERROR(INDEX(data_2015,MATCH($B$6&amp;H$7,regnr_2015&amp;aar_2015,0),MATCH($C93,variabel_2015,0)),".")</f>
        <v>9730172</v>
      </c>
      <c r="I93" s="40">
        <f t="array" ref="I93">IFERROR(INDEX(data_2015,MATCH($B$6&amp;I$7,regnr_2015&amp;aar_2015,0),MATCH($C93,variabel_2015,0)),".")</f>
        <v>9741693</v>
      </c>
      <c r="J93" s="40">
        <f t="array" ref="J93">IFERROR(INDEX(data_2015,MATCH($B$6&amp;J$7,regnr_2015&amp;aar_2015,0),MATCH($C93,variabel_2015,0)),".")</f>
        <v>9858569</v>
      </c>
      <c r="K93" s="40">
        <f t="array" ref="K93">IFERROR(INDEX(data_2015,MATCH($B$6&amp;K$7,regnr_2015&amp;aar_2015,0),MATCH($C93,variabel_2015,0)),".")</f>
        <v>10048114</v>
      </c>
      <c r="L93" s="40">
        <f t="array" ref="L93">IFERROR(INDEX(data_2015,MATCH($B$6&amp;L$7,regnr_2015&amp;aar_2015,0),MATCH($C93,variabel_2015,0)),".")</f>
        <v>10362000</v>
      </c>
      <c r="M93" s="40">
        <f t="array" ref="M93">IFERROR(INDEX(data_2015,MATCH($B$6&amp;M$7,regnr_2015&amp;aar_2015,0),MATCH($C93,variabel_2015,0)),".")</f>
        <v>11084443</v>
      </c>
      <c r="N93" s="40">
        <f t="array" ref="N93">IFERROR(INDEX(data_2015,MATCH($B$6&amp;N$7,regnr_2015&amp;aar_2015,0),MATCH($C93,variabel_2015,0)),".")</f>
        <v>11781283</v>
      </c>
    </row>
    <row r="94" spans="1:14">
      <c r="A94" s="16"/>
      <c r="B94" s="18" t="s">
        <v>146</v>
      </c>
      <c r="C94" s="41" t="s">
        <v>313</v>
      </c>
      <c r="D94" s="40">
        <f t="array" ref="D94">IFERROR(INDEX(data_2015,MATCH($B$6&amp;D$7,regnr_2015&amp;aar_2015,0),MATCH($C94,variabel_2015,0)),".")</f>
        <v>205998750</v>
      </c>
      <c r="E94" s="40">
        <f t="array" ref="E94">IFERROR(INDEX(data_2015,MATCH($B$6&amp;E$7,regnr_2015&amp;aar_2015,0),MATCH($C94,variabel_2015,0)),".")</f>
        <v>199527547</v>
      </c>
      <c r="F94" s="40">
        <f t="array" ref="F94">IFERROR(INDEX(data_2015,MATCH($B$6&amp;F$7,regnr_2015&amp;aar_2015,0),MATCH($C94,variabel_2015,0)),".")</f>
        <v>211832383</v>
      </c>
      <c r="G94" s="40">
        <f t="array" ref="G94">IFERROR(INDEX(data_2015,MATCH($B$6&amp;G$7,regnr_2015&amp;aar_2015,0),MATCH($C94,variabel_2015,0)),".")</f>
        <v>229462314</v>
      </c>
      <c r="H94" s="40">
        <f t="array" ref="H94">IFERROR(INDEX(data_2015,MATCH($B$6&amp;H$7,regnr_2015&amp;aar_2015,0),MATCH($C94,variabel_2015,0)),".")</f>
        <v>242169163</v>
      </c>
      <c r="I94" s="40">
        <f t="array" ref="I94">IFERROR(INDEX(data_2015,MATCH($B$6&amp;I$7,regnr_2015&amp;aar_2015,0),MATCH($C94,variabel_2015,0)),".")</f>
        <v>226256078</v>
      </c>
      <c r="J94" s="40">
        <f t="array" ref="J94">IFERROR(INDEX(data_2015,MATCH($B$6&amp;J$7,regnr_2015&amp;aar_2015,0),MATCH($C94,variabel_2015,0)),".")</f>
        <v>215652174</v>
      </c>
      <c r="K94" s="40">
        <f t="array" ref="K94">IFERROR(INDEX(data_2015,MATCH($B$6&amp;K$7,regnr_2015&amp;aar_2015,0),MATCH($C94,variabel_2015,0)),".")</f>
        <v>224344155</v>
      </c>
      <c r="L94" s="40">
        <f t="array" ref="L94">IFERROR(INDEX(data_2015,MATCH($B$6&amp;L$7,regnr_2015&amp;aar_2015,0),MATCH($C94,variabel_2015,0)),".")</f>
        <v>228653125</v>
      </c>
      <c r="M94" s="40">
        <f t="array" ref="M94">IFERROR(INDEX(data_2015,MATCH($B$6&amp;M$7,regnr_2015&amp;aar_2015,0),MATCH($C94,variabel_2015,0)),".")</f>
        <v>256145468</v>
      </c>
      <c r="N94" s="40">
        <f t="array" ref="N94">IFERROR(INDEX(data_2015,MATCH($B$6&amp;N$7,regnr_2015&amp;aar_2015,0),MATCH($C94,variabel_2015,0)),".")</f>
        <v>269974616</v>
      </c>
    </row>
    <row r="95" spans="1:14">
      <c r="A95" s="47"/>
      <c r="B95" s="51"/>
      <c r="C95" s="25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</row>
    <row r="96" spans="1:14" ht="23.25" customHeight="1">
      <c r="A96" s="76" t="s">
        <v>314</v>
      </c>
      <c r="B96" s="76"/>
      <c r="C96" s="76"/>
      <c r="D96" s="76"/>
      <c r="E96" s="76"/>
      <c r="F96" s="76"/>
      <c r="G96" s="76"/>
      <c r="H96" s="76"/>
      <c r="I96" s="76"/>
      <c r="J96" s="76"/>
      <c r="K96" s="76"/>
      <c r="L96" s="76"/>
      <c r="M96" s="76"/>
      <c r="N96" s="76"/>
    </row>
    <row r="97" spans="1:14" ht="15.75" customHeight="1">
      <c r="A97" s="52"/>
      <c r="B97" s="4"/>
      <c r="C97" s="41" t="s">
        <v>1</v>
      </c>
      <c r="D97" s="67">
        <f>D$9</f>
        <v>2005</v>
      </c>
      <c r="E97" s="67">
        <f t="shared" ref="E97:L97" si="3">E$9</f>
        <v>2006</v>
      </c>
      <c r="F97" s="67">
        <f t="shared" si="3"/>
        <v>2007</v>
      </c>
      <c r="G97" s="67">
        <f t="shared" si="3"/>
        <v>2008</v>
      </c>
      <c r="H97" s="67">
        <f t="shared" si="3"/>
        <v>2009</v>
      </c>
      <c r="I97" s="67">
        <f t="shared" si="3"/>
        <v>2010</v>
      </c>
      <c r="J97" s="67">
        <f t="shared" si="3"/>
        <v>2011</v>
      </c>
      <c r="K97" s="67">
        <f t="shared" si="3"/>
        <v>2012</v>
      </c>
      <c r="L97" s="67">
        <f t="shared" si="3"/>
        <v>2013</v>
      </c>
      <c r="M97" s="67">
        <f>M$9</f>
        <v>2014</v>
      </c>
      <c r="N97" s="67">
        <f>N$9</f>
        <v>2015</v>
      </c>
    </row>
    <row r="98" spans="1:14">
      <c r="A98" s="42"/>
      <c r="B98" s="18" t="s">
        <v>315</v>
      </c>
      <c r="C98" s="12"/>
      <c r="D98" s="27" t="s">
        <v>3</v>
      </c>
      <c r="E98" s="27" t="s">
        <v>3</v>
      </c>
      <c r="F98" s="27" t="s">
        <v>3</v>
      </c>
      <c r="G98" s="27" t="s">
        <v>3</v>
      </c>
      <c r="H98" s="27" t="s">
        <v>3</v>
      </c>
      <c r="I98" s="27" t="s">
        <v>3</v>
      </c>
      <c r="J98" s="27" t="s">
        <v>3</v>
      </c>
      <c r="K98" s="27" t="s">
        <v>3</v>
      </c>
      <c r="L98" s="27" t="s">
        <v>3</v>
      </c>
      <c r="M98" s="27" t="s">
        <v>3</v>
      </c>
      <c r="N98" s="27" t="s">
        <v>3</v>
      </c>
    </row>
    <row r="99" spans="1:14">
      <c r="A99" s="15" t="s">
        <v>316</v>
      </c>
      <c r="B99" s="16" t="s">
        <v>317</v>
      </c>
      <c r="C99" s="41" t="s">
        <v>318</v>
      </c>
      <c r="D99" s="26">
        <f t="array" ref="D99">IFERROR(INDEX(data_2015,MATCH($B$6&amp;D$7,regnr_2015&amp;aar_2015,0),MATCH($C99,variabel_2015,0)),".")</f>
        <v>0</v>
      </c>
      <c r="E99" s="26">
        <f t="array" ref="E99">IFERROR(INDEX(data_2015,MATCH($B$6&amp;E$7,regnr_2015&amp;aar_2015,0),MATCH($C99,variabel_2015,0)),".")</f>
        <v>0</v>
      </c>
      <c r="F99" s="26">
        <f t="array" ref="F99">IFERROR(INDEX(data_2015,MATCH($B$6&amp;F$7,regnr_2015&amp;aar_2015,0),MATCH($C99,variabel_2015,0)),".")</f>
        <v>0</v>
      </c>
      <c r="G99" s="26">
        <f t="array" ref="G99">IFERROR(INDEX(data_2015,MATCH($B$6&amp;G$7,regnr_2015&amp;aar_2015,0),MATCH($C99,variabel_2015,0)),".")</f>
        <v>0</v>
      </c>
      <c r="H99" s="26">
        <f t="array" ref="H99">IFERROR(INDEX(data_2015,MATCH($B$6&amp;H$7,regnr_2015&amp;aar_2015,0),MATCH($C99,variabel_2015,0)),".")</f>
        <v>0</v>
      </c>
      <c r="I99" s="26">
        <f t="array" ref="I99">IFERROR(INDEX(data_2015,MATCH($B$6&amp;I$7,regnr_2015&amp;aar_2015,0),MATCH($C99,variabel_2015,0)),".")</f>
        <v>0</v>
      </c>
      <c r="J99" s="26">
        <f t="array" ref="J99">IFERROR(INDEX(data_2015,MATCH($B$6&amp;J$7,regnr_2015&amp;aar_2015,0),MATCH($C99,variabel_2015,0)),".")</f>
        <v>0</v>
      </c>
      <c r="K99" s="26">
        <f t="array" ref="K99">IFERROR(INDEX(data_2015,MATCH($B$6&amp;K$7,regnr_2015&amp;aar_2015,0),MATCH($C99,variabel_2015,0)),".")</f>
        <v>0</v>
      </c>
      <c r="L99" s="26">
        <f t="array" ref="L99">IFERROR(INDEX(data_2015,MATCH($B$6&amp;L$7,regnr_2015&amp;aar_2015,0),MATCH($C99,variabel_2015,0)),".")</f>
        <v>0</v>
      </c>
      <c r="M99" s="26">
        <f t="array" ref="M99">IFERROR(INDEX(data_2015,MATCH($B$6&amp;M$7,regnr_2015&amp;aar_2015,0),MATCH($C99,variabel_2015,0)),".")</f>
        <v>0</v>
      </c>
      <c r="N99" s="26">
        <f t="array" ref="N99">IFERROR(INDEX(data_2015,MATCH($B$6&amp;N$7,regnr_2015&amp;aar_2015,0),MATCH($C99,variabel_2015,0)),".")</f>
        <v>0</v>
      </c>
    </row>
    <row r="100" spans="1:14">
      <c r="A100" s="15" t="s">
        <v>319</v>
      </c>
      <c r="B100" s="16" t="s">
        <v>320</v>
      </c>
      <c r="C100" s="41" t="s">
        <v>321</v>
      </c>
      <c r="D100" s="26">
        <f t="array" ref="D100">IFERROR(INDEX(data_2015,MATCH($B$6&amp;D$7,regnr_2015&amp;aar_2015,0),MATCH($C100,variabel_2015,0)),".")</f>
        <v>0</v>
      </c>
      <c r="E100" s="26">
        <f t="array" ref="E100">IFERROR(INDEX(data_2015,MATCH($B$6&amp;E$7,regnr_2015&amp;aar_2015,0),MATCH($C100,variabel_2015,0)),".")</f>
        <v>0</v>
      </c>
      <c r="F100" s="26">
        <f t="array" ref="F100">IFERROR(INDEX(data_2015,MATCH($B$6&amp;F$7,regnr_2015&amp;aar_2015,0),MATCH($C100,variabel_2015,0)),".")</f>
        <v>0</v>
      </c>
      <c r="G100" s="26">
        <f t="array" ref="G100">IFERROR(INDEX(data_2015,MATCH($B$6&amp;G$7,regnr_2015&amp;aar_2015,0),MATCH($C100,variabel_2015,0)),".")</f>
        <v>0</v>
      </c>
      <c r="H100" s="26">
        <f t="array" ref="H100">IFERROR(INDEX(data_2015,MATCH($B$6&amp;H$7,regnr_2015&amp;aar_2015,0),MATCH($C100,variabel_2015,0)),".")</f>
        <v>0</v>
      </c>
      <c r="I100" s="26">
        <f t="array" ref="I100">IFERROR(INDEX(data_2015,MATCH($B$6&amp;I$7,regnr_2015&amp;aar_2015,0),MATCH($C100,variabel_2015,0)),".")</f>
        <v>0</v>
      </c>
      <c r="J100" s="26">
        <f t="array" ref="J100">IFERROR(INDEX(data_2015,MATCH($B$6&amp;J$7,regnr_2015&amp;aar_2015,0),MATCH($C100,variabel_2015,0)),".")</f>
        <v>0</v>
      </c>
      <c r="K100" s="26">
        <f t="array" ref="K100">IFERROR(INDEX(data_2015,MATCH($B$6&amp;K$7,regnr_2015&amp;aar_2015,0),MATCH($C100,variabel_2015,0)),".")</f>
        <v>0</v>
      </c>
      <c r="L100" s="26">
        <f t="array" ref="L100">IFERROR(INDEX(data_2015,MATCH($B$6&amp;L$7,regnr_2015&amp;aar_2015,0),MATCH($C100,variabel_2015,0)),".")</f>
        <v>0</v>
      </c>
      <c r="M100" s="26">
        <f t="array" ref="M100">IFERROR(INDEX(data_2015,MATCH($B$6&amp;M$7,regnr_2015&amp;aar_2015,0),MATCH($C100,variabel_2015,0)),".")</f>
        <v>0</v>
      </c>
      <c r="N100" s="26">
        <f t="array" ref="N100">IFERROR(INDEX(data_2015,MATCH($B$6&amp;N$7,regnr_2015&amp;aar_2015,0),MATCH($C100,variabel_2015,0)),".")</f>
        <v>0</v>
      </c>
    </row>
    <row r="101" spans="1:14">
      <c r="A101" s="15" t="s">
        <v>322</v>
      </c>
      <c r="B101" s="16" t="s">
        <v>323</v>
      </c>
      <c r="C101" s="41" t="s">
        <v>324</v>
      </c>
      <c r="D101" s="26">
        <f t="array" ref="D101">IFERROR(INDEX(data_2015,MATCH($B$6&amp;D$7,regnr_2015&amp;aar_2015,0),MATCH($C101,variabel_2015,0)),".")</f>
        <v>0</v>
      </c>
      <c r="E101" s="26">
        <f t="array" ref="E101">IFERROR(INDEX(data_2015,MATCH($B$6&amp;E$7,regnr_2015&amp;aar_2015,0),MATCH($C101,variabel_2015,0)),".")</f>
        <v>0</v>
      </c>
      <c r="F101" s="26">
        <f t="array" ref="F101">IFERROR(INDEX(data_2015,MATCH($B$6&amp;F$7,regnr_2015&amp;aar_2015,0),MATCH($C101,variabel_2015,0)),".")</f>
        <v>0</v>
      </c>
      <c r="G101" s="26">
        <f t="array" ref="G101">IFERROR(INDEX(data_2015,MATCH($B$6&amp;G$7,regnr_2015&amp;aar_2015,0),MATCH($C101,variabel_2015,0)),".")</f>
        <v>0</v>
      </c>
      <c r="H101" s="26">
        <f t="array" ref="H101">IFERROR(INDEX(data_2015,MATCH($B$6&amp;H$7,regnr_2015&amp;aar_2015,0),MATCH($C101,variabel_2015,0)),".")</f>
        <v>0</v>
      </c>
      <c r="I101" s="26">
        <f t="array" ref="I101">IFERROR(INDEX(data_2015,MATCH($B$6&amp;I$7,regnr_2015&amp;aar_2015,0),MATCH($C101,variabel_2015,0)),".")</f>
        <v>0</v>
      </c>
      <c r="J101" s="26">
        <f t="array" ref="J101">IFERROR(INDEX(data_2015,MATCH($B$6&amp;J$7,regnr_2015&amp;aar_2015,0),MATCH($C101,variabel_2015,0)),".")</f>
        <v>0</v>
      </c>
      <c r="K101" s="26">
        <f t="array" ref="K101">IFERROR(INDEX(data_2015,MATCH($B$6&amp;K$7,regnr_2015&amp;aar_2015,0),MATCH($C101,variabel_2015,0)),".")</f>
        <v>0</v>
      </c>
      <c r="L101" s="26">
        <f t="array" ref="L101">IFERROR(INDEX(data_2015,MATCH($B$6&amp;L$7,regnr_2015&amp;aar_2015,0),MATCH($C101,variabel_2015,0)),".")</f>
        <v>0</v>
      </c>
      <c r="M101" s="26">
        <f t="array" ref="M101">IFERROR(INDEX(data_2015,MATCH($B$6&amp;M$7,regnr_2015&amp;aar_2015,0),MATCH($C101,variabel_2015,0)),".")</f>
        <v>0</v>
      </c>
      <c r="N101" s="26">
        <f t="array" ref="N101">IFERROR(INDEX(data_2015,MATCH($B$6&amp;N$7,regnr_2015&amp;aar_2015,0),MATCH($C101,variabel_2015,0)),".")</f>
        <v>0</v>
      </c>
    </row>
    <row r="102" spans="1:14">
      <c r="A102" s="15" t="s">
        <v>325</v>
      </c>
      <c r="B102" s="16" t="s">
        <v>326</v>
      </c>
      <c r="C102" s="41" t="s">
        <v>327</v>
      </c>
      <c r="D102" s="26">
        <f t="array" ref="D102">IFERROR(INDEX(data_2015,MATCH($B$6&amp;D$7,regnr_2015&amp;aar_2015,0),MATCH($C102,variabel_2015,0)),".")</f>
        <v>18328</v>
      </c>
      <c r="E102" s="26">
        <f t="array" ref="E102">IFERROR(INDEX(data_2015,MATCH($B$6&amp;E$7,regnr_2015&amp;aar_2015,0),MATCH($C102,variabel_2015,0)),".")</f>
        <v>18170</v>
      </c>
      <c r="F102" s="26">
        <f t="array" ref="F102">IFERROR(INDEX(data_2015,MATCH($B$6&amp;F$7,regnr_2015&amp;aar_2015,0),MATCH($C102,variabel_2015,0)),".")</f>
        <v>42119</v>
      </c>
      <c r="G102" s="26">
        <f t="array" ref="G102">IFERROR(INDEX(data_2015,MATCH($B$6&amp;G$7,regnr_2015&amp;aar_2015,0),MATCH($C102,variabel_2015,0)),".")</f>
        <v>36466</v>
      </c>
      <c r="H102" s="26">
        <f t="array" ref="H102">IFERROR(INDEX(data_2015,MATCH($B$6&amp;H$7,regnr_2015&amp;aar_2015,0),MATCH($C102,variabel_2015,0)),".")</f>
        <v>45029</v>
      </c>
      <c r="I102" s="26">
        <f t="array" ref="I102">IFERROR(INDEX(data_2015,MATCH($B$6&amp;I$7,regnr_2015&amp;aar_2015,0),MATCH($C102,variabel_2015,0)),".")</f>
        <v>52415</v>
      </c>
      <c r="J102" s="26">
        <f t="array" ref="J102">IFERROR(INDEX(data_2015,MATCH($B$6&amp;J$7,regnr_2015&amp;aar_2015,0),MATCH($C102,variabel_2015,0)),".")</f>
        <v>57637</v>
      </c>
      <c r="K102" s="26">
        <f t="array" ref="K102">IFERROR(INDEX(data_2015,MATCH($B$6&amp;K$7,regnr_2015&amp;aar_2015,0),MATCH($C102,variabel_2015,0)),".")</f>
        <v>50655</v>
      </c>
      <c r="L102" s="26">
        <f t="array" ref="L102">IFERROR(INDEX(data_2015,MATCH($B$6&amp;L$7,regnr_2015&amp;aar_2015,0),MATCH($C102,variabel_2015,0)),".")</f>
        <v>45947</v>
      </c>
      <c r="M102" s="26">
        <f t="array" ref="M102">IFERROR(INDEX(data_2015,MATCH($B$6&amp;M$7,regnr_2015&amp;aar_2015,0),MATCH($C102,variabel_2015,0)),".")</f>
        <v>38981</v>
      </c>
      <c r="N102" s="26">
        <f t="array" ref="N102">IFERROR(INDEX(data_2015,MATCH($B$6&amp;N$7,regnr_2015&amp;aar_2015,0),MATCH($C102,variabel_2015,0)),".")</f>
        <v>29436</v>
      </c>
    </row>
    <row r="103" spans="1:14">
      <c r="A103" s="15"/>
      <c r="B103" s="18" t="s">
        <v>328</v>
      </c>
      <c r="C103" s="41" t="s">
        <v>329</v>
      </c>
      <c r="D103" s="40">
        <f t="array" ref="D103">IFERROR(INDEX(data_2015,MATCH($B$6&amp;D$7,regnr_2015&amp;aar_2015,0),MATCH($C103,variabel_2015,0)),".")</f>
        <v>18328</v>
      </c>
      <c r="E103" s="40">
        <f t="array" ref="E103">IFERROR(INDEX(data_2015,MATCH($B$6&amp;E$7,regnr_2015&amp;aar_2015,0),MATCH($C103,variabel_2015,0)),".")</f>
        <v>18170</v>
      </c>
      <c r="F103" s="40">
        <f t="array" ref="F103">IFERROR(INDEX(data_2015,MATCH($B$6&amp;F$7,regnr_2015&amp;aar_2015,0),MATCH($C103,variabel_2015,0)),".")</f>
        <v>42119</v>
      </c>
      <c r="G103" s="40">
        <f t="array" ref="G103">IFERROR(INDEX(data_2015,MATCH($B$6&amp;G$7,regnr_2015&amp;aar_2015,0),MATCH($C103,variabel_2015,0)),".")</f>
        <v>36466</v>
      </c>
      <c r="H103" s="40">
        <f t="array" ref="H103">IFERROR(INDEX(data_2015,MATCH($B$6&amp;H$7,regnr_2015&amp;aar_2015,0),MATCH($C103,variabel_2015,0)),".")</f>
        <v>45029</v>
      </c>
      <c r="I103" s="40">
        <f t="array" ref="I103">IFERROR(INDEX(data_2015,MATCH($B$6&amp;I$7,regnr_2015&amp;aar_2015,0),MATCH($C103,variabel_2015,0)),".")</f>
        <v>52415</v>
      </c>
      <c r="J103" s="40">
        <f t="array" ref="J103">IFERROR(INDEX(data_2015,MATCH($B$6&amp;J$7,regnr_2015&amp;aar_2015,0),MATCH($C103,variabel_2015,0)),".")</f>
        <v>57637</v>
      </c>
      <c r="K103" s="40">
        <f t="array" ref="K103">IFERROR(INDEX(data_2015,MATCH($B$6&amp;K$7,regnr_2015&amp;aar_2015,0),MATCH($C103,variabel_2015,0)),".")</f>
        <v>50655</v>
      </c>
      <c r="L103" s="40">
        <f t="array" ref="L103">IFERROR(INDEX(data_2015,MATCH($B$6&amp;L$7,regnr_2015&amp;aar_2015,0),MATCH($C103,variabel_2015,0)),".")</f>
        <v>45947</v>
      </c>
      <c r="M103" s="40">
        <f t="array" ref="M103">IFERROR(INDEX(data_2015,MATCH($B$6&amp;M$7,regnr_2015&amp;aar_2015,0),MATCH($C103,variabel_2015,0)),".")</f>
        <v>38981</v>
      </c>
      <c r="N103" s="40">
        <f t="array" ref="N103">IFERROR(INDEX(data_2015,MATCH($B$6&amp;N$7,regnr_2015&amp;aar_2015,0),MATCH($C103,variabel_2015,0)),".")</f>
        <v>29436</v>
      </c>
    </row>
    <row r="104" spans="1:14">
      <c r="A104" s="15"/>
      <c r="B104" s="18" t="s">
        <v>330</v>
      </c>
      <c r="C104" s="41"/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28"/>
    </row>
    <row r="105" spans="1:14">
      <c r="A105" s="15" t="s">
        <v>331</v>
      </c>
      <c r="B105" s="16" t="s">
        <v>332</v>
      </c>
      <c r="C105" s="41" t="s">
        <v>333</v>
      </c>
      <c r="D105" s="26">
        <f t="array" ref="D105">IFERROR(INDEX(data_2015,MATCH($B$6&amp;D$7,regnr_2015&amp;aar_2015,0),MATCH($C105,variabel_2015,0)),".")</f>
        <v>0</v>
      </c>
      <c r="E105" s="26">
        <f t="array" ref="E105">IFERROR(INDEX(data_2015,MATCH($B$6&amp;E$7,regnr_2015&amp;aar_2015,0),MATCH($C105,variabel_2015,0)),".")</f>
        <v>0</v>
      </c>
      <c r="F105" s="26">
        <f t="array" ref="F105">IFERROR(INDEX(data_2015,MATCH($B$6&amp;F$7,regnr_2015&amp;aar_2015,0),MATCH($C105,variabel_2015,0)),".")</f>
        <v>0</v>
      </c>
      <c r="G105" s="26">
        <f t="array" ref="G105">IFERROR(INDEX(data_2015,MATCH($B$6&amp;G$7,regnr_2015&amp;aar_2015,0),MATCH($C105,variabel_2015,0)),".")</f>
        <v>0</v>
      </c>
      <c r="H105" s="26">
        <f t="array" ref="H105">IFERROR(INDEX(data_2015,MATCH($B$6&amp;H$7,regnr_2015&amp;aar_2015,0),MATCH($C105,variabel_2015,0)),".")</f>
        <v>0</v>
      </c>
      <c r="I105" s="26">
        <f t="array" ref="I105">IFERROR(INDEX(data_2015,MATCH($B$6&amp;I$7,regnr_2015&amp;aar_2015,0),MATCH($C105,variabel_2015,0)),".")</f>
        <v>0</v>
      </c>
      <c r="J105" s="26">
        <f t="array" ref="J105">IFERROR(INDEX(data_2015,MATCH($B$6&amp;J$7,regnr_2015&amp;aar_2015,0),MATCH($C105,variabel_2015,0)),".")</f>
        <v>0</v>
      </c>
      <c r="K105" s="26">
        <f t="array" ref="K105">IFERROR(INDEX(data_2015,MATCH($B$6&amp;K$7,regnr_2015&amp;aar_2015,0),MATCH($C105,variabel_2015,0)),".")</f>
        <v>0</v>
      </c>
      <c r="L105" s="26">
        <f t="array" ref="L105">IFERROR(INDEX(data_2015,MATCH($B$6&amp;L$7,regnr_2015&amp;aar_2015,0),MATCH($C105,variabel_2015,0)),".")</f>
        <v>0</v>
      </c>
      <c r="M105" s="26">
        <f t="array" ref="M105">IFERROR(INDEX(data_2015,MATCH($B$6&amp;M$7,regnr_2015&amp;aar_2015,0),MATCH($C105,variabel_2015,0)),".")</f>
        <v>0</v>
      </c>
      <c r="N105" s="26">
        <f t="array" ref="N105">IFERROR(INDEX(data_2015,MATCH($B$6&amp;N$7,regnr_2015&amp;aar_2015,0),MATCH($C105,variabel_2015,0)),".")</f>
        <v>15486389</v>
      </c>
    </row>
    <row r="106" spans="1:14">
      <c r="A106" s="15" t="s">
        <v>334</v>
      </c>
      <c r="B106" s="16" t="s">
        <v>335</v>
      </c>
      <c r="C106" s="41" t="s">
        <v>336</v>
      </c>
      <c r="D106" s="26">
        <f t="array" ref="D106">IFERROR(INDEX(data_2015,MATCH($B$6&amp;D$7,regnr_2015&amp;aar_2015,0),MATCH($C106,variabel_2015,0)),".")</f>
        <v>0</v>
      </c>
      <c r="E106" s="26">
        <f t="array" ref="E106">IFERROR(INDEX(data_2015,MATCH($B$6&amp;E$7,regnr_2015&amp;aar_2015,0),MATCH($C106,variabel_2015,0)),".")</f>
        <v>0</v>
      </c>
      <c r="F106" s="26">
        <f t="array" ref="F106">IFERROR(INDEX(data_2015,MATCH($B$6&amp;F$7,regnr_2015&amp;aar_2015,0),MATCH($C106,variabel_2015,0)),".")</f>
        <v>0</v>
      </c>
      <c r="G106" s="26">
        <f t="array" ref="G106">IFERROR(INDEX(data_2015,MATCH($B$6&amp;G$7,regnr_2015&amp;aar_2015,0),MATCH($C106,variabel_2015,0)),".")</f>
        <v>0</v>
      </c>
      <c r="H106" s="26">
        <f t="array" ref="H106">IFERROR(INDEX(data_2015,MATCH($B$6&amp;H$7,regnr_2015&amp;aar_2015,0),MATCH($C106,variabel_2015,0)),".")</f>
        <v>0</v>
      </c>
      <c r="I106" s="26">
        <f t="array" ref="I106">IFERROR(INDEX(data_2015,MATCH($B$6&amp;I$7,regnr_2015&amp;aar_2015,0),MATCH($C106,variabel_2015,0)),".")</f>
        <v>0</v>
      </c>
      <c r="J106" s="26">
        <f t="array" ref="J106">IFERROR(INDEX(data_2015,MATCH($B$6&amp;J$7,regnr_2015&amp;aar_2015,0),MATCH($C106,variabel_2015,0)),".")</f>
        <v>0</v>
      </c>
      <c r="K106" s="26">
        <f t="array" ref="K106">IFERROR(INDEX(data_2015,MATCH($B$6&amp;K$7,regnr_2015&amp;aar_2015,0),MATCH($C106,variabel_2015,0)),".")</f>
        <v>0</v>
      </c>
      <c r="L106" s="26">
        <f t="array" ref="L106">IFERROR(INDEX(data_2015,MATCH($B$6&amp;L$7,regnr_2015&amp;aar_2015,0),MATCH($C106,variabel_2015,0)),".")</f>
        <v>0</v>
      </c>
      <c r="M106" s="26">
        <f t="array" ref="M106">IFERROR(INDEX(data_2015,MATCH($B$6&amp;M$7,regnr_2015&amp;aar_2015,0),MATCH($C106,variabel_2015,0)),".")</f>
        <v>0</v>
      </c>
      <c r="N106" s="26">
        <f t="array" ref="N106">IFERROR(INDEX(data_2015,MATCH($B$6&amp;N$7,regnr_2015&amp;aar_2015,0),MATCH($C106,variabel_2015,0)),".")</f>
        <v>0</v>
      </c>
    </row>
    <row r="107" spans="1:14">
      <c r="A107" s="15" t="s">
        <v>337</v>
      </c>
      <c r="B107" s="16" t="s">
        <v>338</v>
      </c>
      <c r="C107" s="41" t="s">
        <v>339</v>
      </c>
      <c r="D107" s="26">
        <f t="array" ref="D107">IFERROR(INDEX(data_2015,MATCH($B$6&amp;D$7,regnr_2015&amp;aar_2015,0),MATCH($C107,variabel_2015,0)),".")</f>
        <v>91655</v>
      </c>
      <c r="E107" s="26">
        <f t="array" ref="E107">IFERROR(INDEX(data_2015,MATCH($B$6&amp;E$7,regnr_2015&amp;aar_2015,0),MATCH($C107,variabel_2015,0)),".")</f>
        <v>97850</v>
      </c>
      <c r="F107" s="26">
        <f t="array" ref="F107">IFERROR(INDEX(data_2015,MATCH($B$6&amp;F$7,regnr_2015&amp;aar_2015,0),MATCH($C107,variabel_2015,0)),".")</f>
        <v>82458</v>
      </c>
      <c r="G107" s="26">
        <f t="array" ref="G107">IFERROR(INDEX(data_2015,MATCH($B$6&amp;G$7,regnr_2015&amp;aar_2015,0),MATCH($C107,variabel_2015,0)),".")</f>
        <v>70708</v>
      </c>
      <c r="H107" s="26">
        <f t="array" ref="H107">IFERROR(INDEX(data_2015,MATCH($B$6&amp;H$7,regnr_2015&amp;aar_2015,0),MATCH($C107,variabel_2015,0)),".")</f>
        <v>51348</v>
      </c>
      <c r="I107" s="26">
        <f t="array" ref="I107">IFERROR(INDEX(data_2015,MATCH($B$6&amp;I$7,regnr_2015&amp;aar_2015,0),MATCH($C107,variabel_2015,0)),".")</f>
        <v>48037</v>
      </c>
      <c r="J107" s="26">
        <f t="array" ref="J107">IFERROR(INDEX(data_2015,MATCH($B$6&amp;J$7,regnr_2015&amp;aar_2015,0),MATCH($C107,variabel_2015,0)),".")</f>
        <v>188338</v>
      </c>
      <c r="K107" s="26">
        <f t="array" ref="K107">IFERROR(INDEX(data_2015,MATCH($B$6&amp;K$7,regnr_2015&amp;aar_2015,0),MATCH($C107,variabel_2015,0)),".")</f>
        <v>147710</v>
      </c>
      <c r="L107" s="26">
        <f t="array" ref="L107">IFERROR(INDEX(data_2015,MATCH($B$6&amp;L$7,regnr_2015&amp;aar_2015,0),MATCH($C107,variabel_2015,0)),".")</f>
        <v>122149</v>
      </c>
      <c r="M107" s="26">
        <f t="array" ref="M107">IFERROR(INDEX(data_2015,MATCH($B$6&amp;M$7,regnr_2015&amp;aar_2015,0),MATCH($C107,variabel_2015,0)),".")</f>
        <v>113205</v>
      </c>
      <c r="N107" s="26">
        <f t="array" ref="N107">IFERROR(INDEX(data_2015,MATCH($B$6&amp;N$7,regnr_2015&amp;aar_2015,0),MATCH($C107,variabel_2015,0)),".")</f>
        <v>85695</v>
      </c>
    </row>
    <row r="108" spans="1:14">
      <c r="A108" s="15"/>
      <c r="B108" s="18" t="s">
        <v>328</v>
      </c>
      <c r="C108" s="41" t="s">
        <v>340</v>
      </c>
      <c r="D108" s="40">
        <f t="array" ref="D108">IFERROR(INDEX(data_2015,MATCH($B$6&amp;D$7,regnr_2015&amp;aar_2015,0),MATCH($C108,variabel_2015,0)),".")</f>
        <v>91655</v>
      </c>
      <c r="E108" s="40">
        <f t="array" ref="E108">IFERROR(INDEX(data_2015,MATCH($B$6&amp;E$7,regnr_2015&amp;aar_2015,0),MATCH($C108,variabel_2015,0)),".")</f>
        <v>97850</v>
      </c>
      <c r="F108" s="40">
        <f t="array" ref="F108">IFERROR(INDEX(data_2015,MATCH($B$6&amp;F$7,regnr_2015&amp;aar_2015,0),MATCH($C108,variabel_2015,0)),".")</f>
        <v>82458</v>
      </c>
      <c r="G108" s="40">
        <f t="array" ref="G108">IFERROR(INDEX(data_2015,MATCH($B$6&amp;G$7,regnr_2015&amp;aar_2015,0),MATCH($C108,variabel_2015,0)),".")</f>
        <v>70708</v>
      </c>
      <c r="H108" s="40">
        <f t="array" ref="H108">IFERROR(INDEX(data_2015,MATCH($B$6&amp;H$7,regnr_2015&amp;aar_2015,0),MATCH($C108,variabel_2015,0)),".")</f>
        <v>51348</v>
      </c>
      <c r="I108" s="40">
        <f t="array" ref="I108">IFERROR(INDEX(data_2015,MATCH($B$6&amp;I$7,regnr_2015&amp;aar_2015,0),MATCH($C108,variabel_2015,0)),".")</f>
        <v>48037</v>
      </c>
      <c r="J108" s="40">
        <f t="array" ref="J108">IFERROR(INDEX(data_2015,MATCH($B$6&amp;J$7,regnr_2015&amp;aar_2015,0),MATCH($C108,variabel_2015,0)),".")</f>
        <v>188338</v>
      </c>
      <c r="K108" s="40">
        <f t="array" ref="K108">IFERROR(INDEX(data_2015,MATCH($B$6&amp;K$7,regnr_2015&amp;aar_2015,0),MATCH($C108,variabel_2015,0)),".")</f>
        <v>147710</v>
      </c>
      <c r="L108" s="40">
        <f t="array" ref="L108">IFERROR(INDEX(data_2015,MATCH($B$6&amp;L$7,regnr_2015&amp;aar_2015,0),MATCH($C108,variabel_2015,0)),".")</f>
        <v>122149</v>
      </c>
      <c r="M108" s="40">
        <f t="array" ref="M108">IFERROR(INDEX(data_2015,MATCH($B$6&amp;M$7,regnr_2015&amp;aar_2015,0),MATCH($C108,variabel_2015,0)),".")</f>
        <v>113205</v>
      </c>
      <c r="N108" s="40">
        <f t="array" ref="N108">IFERROR(INDEX(data_2015,MATCH($B$6&amp;N$7,regnr_2015&amp;aar_2015,0),MATCH($C108,variabel_2015,0)),".")</f>
        <v>15572084</v>
      </c>
    </row>
    <row r="109" spans="1:14">
      <c r="A109" s="11"/>
      <c r="B109" s="11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</row>
  </sheetData>
  <sheetProtection algorithmName="SHA-512" hashValue="HwMCSBiscRHDxodveqmIZg9O8QmqG1xsU4er+t24RJy5cCmomQA00rm7XNlMTrbMERb6uieq/gYyVUCOJHRX2g==" saltValue="fNbTxKiKFQM0fWtke/sSog==" spinCount="100000" sheet="1"/>
  <mergeCells count="7">
    <mergeCell ref="A30:N30"/>
    <mergeCell ref="A96:N96"/>
    <mergeCell ref="A1:B1"/>
    <mergeCell ref="C3:D3"/>
    <mergeCell ref="C4:D4"/>
    <mergeCell ref="A4:B5"/>
    <mergeCell ref="A8:N8"/>
  </mergeCells>
  <dataValidations count="1">
    <dataValidation type="list" allowBlank="1" showInputMessage="1" showErrorMessage="1" sqref="A4" xr:uid="{00000000-0002-0000-0200-000000000000}">
      <formula1>drop_navn_2015</formula1>
    </dataValidation>
  </dataValidations>
  <hyperlinks>
    <hyperlink ref="A1:B1" location="Indholdsfortegnelse!A1" display="Tilbage til indholdsfortegnelse" xr:uid="{00000000-0004-0000-0200-000000000000}"/>
  </hyperlinks>
  <pageMargins left="0.70866141732283472" right="0.70866141732283472" top="0.74803149606299213" bottom="0.74803149606299213" header="0.31496062992125984" footer="0.31496062992125984"/>
  <pageSetup paperSize="9" scale="54" fitToHeight="0" orientation="landscape"/>
  <headerFooter scaleWithDoc="0" alignWithMargins="0">
    <oddHeader>&amp;L&amp;C&amp;G&amp;R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4"/>
  <dimension ref="A1:K12"/>
  <sheetViews>
    <sheetView workbookViewId="0">
      <selection activeCell="F37" sqref="F37"/>
    </sheetView>
  </sheetViews>
  <sheetFormatPr defaultColWidth="11.42578125" defaultRowHeight="15"/>
  <cols>
    <col min="1" max="1" width="12.85546875" customWidth="1"/>
    <col min="2" max="2" width="34.85546875" customWidth="1"/>
    <col min="5" max="5" width="34.85546875" customWidth="1"/>
  </cols>
  <sheetData>
    <row r="1" spans="1:11">
      <c r="A1" t="s">
        <v>169</v>
      </c>
      <c r="D1" t="s">
        <v>436</v>
      </c>
      <c r="G1">
        <v>2016</v>
      </c>
    </row>
    <row r="2" spans="1:11">
      <c r="A2" t="s">
        <v>159</v>
      </c>
      <c r="B2" t="s">
        <v>170</v>
      </c>
      <c r="D2" t="s">
        <v>341</v>
      </c>
      <c r="E2" t="s">
        <v>342</v>
      </c>
      <c r="G2" t="s">
        <v>442</v>
      </c>
      <c r="H2" t="s">
        <v>443</v>
      </c>
      <c r="I2" t="s">
        <v>444</v>
      </c>
    </row>
    <row r="3" spans="1:11">
      <c r="A3">
        <v>20011</v>
      </c>
      <c r="B3" s="54" t="s">
        <v>171</v>
      </c>
      <c r="D3">
        <v>20003</v>
      </c>
      <c r="E3" s="54" t="s">
        <v>343</v>
      </c>
      <c r="G3" s="55">
        <v>20007</v>
      </c>
      <c r="H3" s="54" t="s">
        <v>542</v>
      </c>
      <c r="I3" s="66">
        <v>73052</v>
      </c>
      <c r="K3" s="56"/>
    </row>
    <row r="4" spans="1:11">
      <c r="A4">
        <v>20003</v>
      </c>
      <c r="B4" s="54" t="s">
        <v>158</v>
      </c>
      <c r="D4">
        <v>20007</v>
      </c>
      <c r="E4" s="54" t="s">
        <v>172</v>
      </c>
      <c r="G4" s="55">
        <v>20003</v>
      </c>
      <c r="H4" s="54" t="s">
        <v>540</v>
      </c>
      <c r="I4" s="66">
        <v>73052</v>
      </c>
      <c r="K4" s="56"/>
    </row>
    <row r="5" spans="1:11">
      <c r="A5">
        <v>20005</v>
      </c>
      <c r="B5" s="54" t="s">
        <v>173</v>
      </c>
      <c r="D5">
        <v>20010</v>
      </c>
      <c r="E5" s="54" t="s">
        <v>345</v>
      </c>
      <c r="G5" s="55">
        <v>20008</v>
      </c>
      <c r="H5" s="54" t="s">
        <v>544</v>
      </c>
      <c r="I5" s="66">
        <v>44198</v>
      </c>
      <c r="K5" s="56"/>
    </row>
    <row r="6" spans="1:11">
      <c r="A6">
        <v>20007</v>
      </c>
      <c r="B6" s="54" t="s">
        <v>172</v>
      </c>
      <c r="D6">
        <v>20008</v>
      </c>
      <c r="E6" s="54" t="s">
        <v>174</v>
      </c>
      <c r="G6" s="55">
        <v>20009</v>
      </c>
      <c r="H6" s="54" t="s">
        <v>545</v>
      </c>
      <c r="I6" s="66">
        <v>73052</v>
      </c>
      <c r="K6" s="56"/>
    </row>
    <row r="7" spans="1:11">
      <c r="A7">
        <v>20010</v>
      </c>
      <c r="B7" s="54" t="s">
        <v>345</v>
      </c>
      <c r="D7">
        <v>20009</v>
      </c>
      <c r="E7" s="54" t="s">
        <v>175</v>
      </c>
      <c r="G7" s="55">
        <v>20001</v>
      </c>
      <c r="H7" s="54" t="s">
        <v>537</v>
      </c>
      <c r="I7" s="66">
        <v>73052</v>
      </c>
      <c r="K7" s="56"/>
    </row>
    <row r="8" spans="1:11">
      <c r="A8">
        <v>20008</v>
      </c>
      <c r="B8" s="54" t="s">
        <v>174</v>
      </c>
      <c r="D8">
        <v>20001</v>
      </c>
      <c r="E8" s="54" t="s">
        <v>176</v>
      </c>
      <c r="G8" s="55">
        <v>20002</v>
      </c>
      <c r="H8" s="54" t="s">
        <v>539</v>
      </c>
      <c r="I8" s="66">
        <v>73052</v>
      </c>
      <c r="K8" s="56"/>
    </row>
    <row r="9" spans="1:11">
      <c r="A9">
        <v>20009</v>
      </c>
      <c r="B9" s="54" t="s">
        <v>175</v>
      </c>
      <c r="D9">
        <v>20002</v>
      </c>
      <c r="E9" s="54" t="s">
        <v>177</v>
      </c>
      <c r="G9" s="55">
        <v>20004</v>
      </c>
      <c r="H9" s="54" t="s">
        <v>541</v>
      </c>
      <c r="I9" s="66">
        <v>73052</v>
      </c>
      <c r="K9" s="56"/>
    </row>
    <row r="10" spans="1:11">
      <c r="A10">
        <v>20001</v>
      </c>
      <c r="B10" s="54" t="s">
        <v>176</v>
      </c>
      <c r="D10">
        <v>20004</v>
      </c>
      <c r="E10" s="54" t="s">
        <v>344</v>
      </c>
    </row>
    <row r="11" spans="1:11">
      <c r="A11">
        <v>20002</v>
      </c>
      <c r="B11" s="54" t="s">
        <v>177</v>
      </c>
    </row>
    <row r="12" spans="1:11">
      <c r="A12">
        <v>20004</v>
      </c>
      <c r="B12" s="54" t="s">
        <v>178</v>
      </c>
    </row>
  </sheetData>
  <sheetProtection password="BF77" sheet="1"/>
  <pageMargins left="0.7" right="0.7" top="0.75" bottom="0.75" header="0.3" footer="0.3"/>
  <pageSetup paperSize="9" orientation="portrait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Ark5">
    <tabColor theme="2"/>
  </sheetPr>
  <dimension ref="A1:L109"/>
  <sheetViews>
    <sheetView showGridLines="0" tabSelected="1" topLeftCell="A42" zoomScale="85" zoomScaleNormal="85" workbookViewId="0">
      <selection activeCell="M58" sqref="M58"/>
    </sheetView>
  </sheetViews>
  <sheetFormatPr defaultColWidth="11.42578125" defaultRowHeight="15"/>
  <cols>
    <col min="1" max="1" width="7.42578125" customWidth="1"/>
    <col min="2" max="2" width="57.42578125" customWidth="1"/>
    <col min="3" max="3" width="16" customWidth="1"/>
    <col min="4" max="9" width="17.7109375" customWidth="1"/>
    <col min="10" max="10" width="18.7109375" customWidth="1"/>
    <col min="11" max="12" width="17.85546875" customWidth="1"/>
  </cols>
  <sheetData>
    <row r="1" spans="1:12">
      <c r="A1" s="73" t="s">
        <v>155</v>
      </c>
      <c r="B1" s="73"/>
      <c r="C1" s="11"/>
      <c r="D1" s="11"/>
      <c r="E1" s="11"/>
      <c r="F1" s="11"/>
      <c r="G1" s="11"/>
      <c r="H1" s="11"/>
      <c r="I1" s="11"/>
    </row>
    <row r="2" spans="1:12">
      <c r="A2" s="43"/>
      <c r="B2" s="43"/>
      <c r="C2" s="11"/>
      <c r="D2" s="11"/>
      <c r="E2" s="11"/>
      <c r="F2" s="11"/>
      <c r="G2" s="11"/>
      <c r="H2" s="11"/>
      <c r="I2" s="11"/>
    </row>
    <row r="3" spans="1:12">
      <c r="A3" s="50" t="s">
        <v>156</v>
      </c>
      <c r="B3" s="49"/>
      <c r="C3" s="77"/>
      <c r="D3" s="77"/>
      <c r="E3" s="53"/>
      <c r="F3" s="53"/>
      <c r="G3" s="53"/>
      <c r="H3" s="53"/>
      <c r="I3" s="11"/>
    </row>
    <row r="4" spans="1:12">
      <c r="A4" s="79" t="s">
        <v>440</v>
      </c>
      <c r="B4" s="79"/>
      <c r="C4" s="78"/>
      <c r="D4" s="78"/>
      <c r="E4" s="47"/>
      <c r="F4" s="47"/>
      <c r="G4" s="47"/>
      <c r="H4" s="47"/>
      <c r="I4" s="11"/>
    </row>
    <row r="5" spans="1:12">
      <c r="A5" s="79"/>
      <c r="B5" s="79"/>
      <c r="C5" s="23"/>
      <c r="D5" s="11"/>
      <c r="E5" s="11"/>
      <c r="F5" s="11"/>
      <c r="G5" s="11"/>
      <c r="H5" s="11"/>
      <c r="I5" s="11"/>
      <c r="K5" s="11"/>
    </row>
    <row r="6" spans="1:12">
      <c r="A6" s="49" t="s">
        <v>157</v>
      </c>
      <c r="B6" s="69">
        <f>INDEX(drop_2016,MATCH(A4,drop_navn_2016,0))</f>
        <v>20004</v>
      </c>
      <c r="C6" s="48"/>
      <c r="D6" s="11"/>
      <c r="E6" s="11"/>
      <c r="F6" s="11"/>
      <c r="G6" s="11"/>
      <c r="H6" s="11"/>
      <c r="I6" s="11"/>
      <c r="K6" s="11"/>
    </row>
    <row r="7" spans="1:12">
      <c r="A7" s="39"/>
      <c r="B7" s="60"/>
      <c r="C7" s="61"/>
      <c r="D7" s="39" t="str">
        <f>D9&amp;"12"</f>
        <v>201612</v>
      </c>
      <c r="E7" s="39" t="str">
        <f t="shared" ref="E7:H7" si="0">E9&amp;"12"</f>
        <v>201712</v>
      </c>
      <c r="F7" s="39" t="str">
        <f t="shared" si="0"/>
        <v>201812</v>
      </c>
      <c r="G7" s="39" t="str">
        <f t="shared" si="0"/>
        <v>201912</v>
      </c>
      <c r="H7" s="39" t="str">
        <f t="shared" si="0"/>
        <v>202012</v>
      </c>
      <c r="I7" s="39" t="str">
        <f>I9&amp;"12"</f>
        <v>202112</v>
      </c>
      <c r="J7" s="39" t="str">
        <f>J9&amp;"12"</f>
        <v>202212</v>
      </c>
      <c r="K7" s="39" t="str">
        <f>K9&amp;"12"</f>
        <v>202312</v>
      </c>
      <c r="L7" s="39" t="str">
        <f>L9&amp;"12"</f>
        <v>202412</v>
      </c>
    </row>
    <row r="8" spans="1:12" ht="31.5" customHeight="1">
      <c r="A8" s="80" t="s">
        <v>0</v>
      </c>
      <c r="B8" s="80"/>
      <c r="C8" s="80"/>
      <c r="D8" s="80"/>
      <c r="E8" s="57"/>
      <c r="F8" s="57"/>
      <c r="G8" s="57"/>
      <c r="H8" s="57"/>
      <c r="I8" s="57"/>
      <c r="J8" s="57"/>
      <c r="K8" s="57"/>
      <c r="L8" s="57"/>
    </row>
    <row r="9" spans="1:12" ht="15.75" customHeight="1">
      <c r="A9" s="52"/>
      <c r="B9" s="4"/>
      <c r="C9" s="41" t="s">
        <v>1</v>
      </c>
      <c r="D9" s="67">
        <v>2016</v>
      </c>
      <c r="E9" s="67">
        <v>2017</v>
      </c>
      <c r="F9" s="67">
        <v>2018</v>
      </c>
      <c r="G9" s="67">
        <v>2019</v>
      </c>
      <c r="H9" s="67">
        <v>2020</v>
      </c>
      <c r="I9" s="67">
        <v>2021</v>
      </c>
      <c r="J9" s="67">
        <v>2022</v>
      </c>
      <c r="K9" s="67">
        <v>2023</v>
      </c>
      <c r="L9" s="67">
        <v>2024</v>
      </c>
    </row>
    <row r="10" spans="1:12">
      <c r="A10" s="42" t="s">
        <v>2</v>
      </c>
      <c r="B10" s="42"/>
      <c r="C10" s="12"/>
      <c r="D10" s="27" t="s">
        <v>3</v>
      </c>
      <c r="E10" s="27" t="s">
        <v>3</v>
      </c>
      <c r="F10" s="27" t="s">
        <v>3</v>
      </c>
      <c r="G10" s="27" t="s">
        <v>3</v>
      </c>
      <c r="H10" s="27" t="s">
        <v>3</v>
      </c>
      <c r="I10" s="27" t="s">
        <v>3</v>
      </c>
      <c r="J10" s="27" t="s">
        <v>3</v>
      </c>
      <c r="K10" s="27" t="s">
        <v>3</v>
      </c>
      <c r="L10" s="27" t="s">
        <v>3</v>
      </c>
    </row>
    <row r="11" spans="1:12">
      <c r="A11" s="15" t="s">
        <v>4</v>
      </c>
      <c r="B11" s="16" t="s">
        <v>5</v>
      </c>
      <c r="C11" s="16" t="s">
        <v>353</v>
      </c>
      <c r="D11" s="26">
        <f t="array" ref="D11">INDEX(Data_KRGS!$2:$29,MATCH($B$6&amp;D$7,Data_KRGS!$B$2:$B$29&amp;Data_KRGS!$A$2:$A$29,0),MATCH($C11,variabel_2016,0))</f>
        <v>15861423</v>
      </c>
      <c r="E11" s="26">
        <f t="array" ref="E11">INDEX(Data_KRGS!$2:$29,MATCH($B$6&amp;E$7,Data_KRGS!$B$2:$B$29&amp;Data_KRGS!$A$2:$A$29,0),MATCH($C11,variabel_2016,0))</f>
        <v>15417495</v>
      </c>
      <c r="F11" s="26">
        <f t="array" ref="F11">INDEX(Data_KRGS!$2:$29,MATCH($B$6&amp;F$7,Data_KRGS!$B$2:$B$29&amp;Data_KRGS!$A$2:$A$29,0),MATCH($C11,variabel_2016,0))</f>
        <v>14761439</v>
      </c>
      <c r="G11" s="26">
        <f t="array" ref="G11">INDEX(Data_KRGS!$2:$42,MATCH($B$6&amp;G$7,Data_KRGS!$B$2:$B$29&amp;Data_KRGS!$A$2:$A$29,0),MATCH($C11,variabel_2016,0))</f>
        <v>15174592</v>
      </c>
      <c r="H11" s="26">
        <f t="array" ref="H11">INDEX(Data_KRGS!$2:$290,MATCH($B$6&amp;H$7,Data_KRGS!$B$2:$B$290&amp;Data_KRGS!$A$2:$A$290,0),MATCH($C11,variabel_2016,0))</f>
        <v>14083854</v>
      </c>
      <c r="I11" s="26">
        <f t="array" ref="I11">INDEX(Data_KRGS!$2:$290,MATCH($B$6&amp;I$7,Data_KRGS!$B$2:$B$290&amp;Data_KRGS!$A$2:$A$290,0),MATCH($C11,variabel_2016,0))</f>
        <v>14426940</v>
      </c>
      <c r="J11" s="26">
        <f t="array" ref="J11">INDEX(Data_KRGS!$2:$290,MATCH($B$6&amp;J$7,Data_KRGS!$B$2:$B$290&amp;Data_KRGS!$A$2:$A$290,0),MATCH($C11,variabel_2016,0))</f>
        <v>16650871</v>
      </c>
      <c r="K11" s="26">
        <f t="array" ref="K11">INDEX(Data_KRGS!$2:$290,MATCH($B$6&amp;K$7,Data_KRGS!$B$2:$B$290&amp;Data_KRGS!$A$2:$A$290,0),MATCH($C11,variabel_2016,0))</f>
        <v>27537766</v>
      </c>
      <c r="L11" s="26">
        <f t="array" ref="L11">INDEX(Data_KRGS!$2:$290,MATCH($B$6&amp;L$7,Data_KRGS!$B$2:$B$290&amp;Data_KRGS!$A$2:$A$290,0),MATCH($C11,variabel_2016,0))</f>
        <v>31517280</v>
      </c>
    </row>
    <row r="12" spans="1:12">
      <c r="A12" s="15" t="s">
        <v>7</v>
      </c>
      <c r="B12" s="16" t="s">
        <v>8</v>
      </c>
      <c r="C12" s="16" t="s">
        <v>354</v>
      </c>
      <c r="D12" s="26">
        <f t="array" ref="D12">INDEX(Data_KRGS!$2:$29,MATCH($B$6&amp;D$7,Data_KRGS!$B$2:$B$29&amp;Data_KRGS!$A$2:$A$29,0),MATCH($C12,variabel_2016,0))</f>
        <v>10465198</v>
      </c>
      <c r="E12" s="26">
        <f t="array" ref="E12">INDEX(Data_KRGS!$2:$29,MATCH($B$6&amp;E$7,Data_KRGS!$B$2:$B$29&amp;Data_KRGS!$A$2:$A$29,0),MATCH($C12,variabel_2016,0))</f>
        <v>9733037</v>
      </c>
      <c r="F12" s="26">
        <f t="array" ref="F12">INDEX(Data_KRGS!$2:$29,MATCH($B$6&amp;F$7,Data_KRGS!$B$2:$B$29&amp;Data_KRGS!$A$2:$A$29,0),MATCH($C12,variabel_2016,0))</f>
        <v>9569942</v>
      </c>
      <c r="G12" s="26">
        <f t="array" ref="G12">INDEX(Data_KRGS!$2:$42,MATCH($B$6&amp;G$7,Data_KRGS!$B$2:$B$29&amp;Data_KRGS!$A$2:$A$29,0),MATCH($C12,variabel_2016,0))</f>
        <v>9605985</v>
      </c>
      <c r="H12" s="26">
        <f t="array" ref="H12">INDEX(Data_KRGS!$2:$290,MATCH($B$6&amp;H$7,Data_KRGS!$B$2:$B$290&amp;Data_KRGS!$A$2:$A$290,0),MATCH($C12,variabel_2016,0))</f>
        <v>8427512</v>
      </c>
      <c r="I12" s="26">
        <f t="array" ref="I12">INDEX(Data_KRGS!$2:$290,MATCH($B$6&amp;I$7,Data_KRGS!$B$2:$B$290&amp;Data_KRGS!$A$2:$A$290,0),MATCH($C12,variabel_2016,0))</f>
        <v>8550675</v>
      </c>
      <c r="J12" s="26">
        <f t="array" ref="J12">INDEX(Data_KRGS!$2:$290,MATCH($B$6&amp;J$7,Data_KRGS!$B$2:$B$290&amp;Data_KRGS!$A$2:$A$290,0),MATCH($C12,variabel_2016,0))</f>
        <v>10617455</v>
      </c>
      <c r="K12" s="26">
        <f t="array" ref="K12">INDEX(Data_KRGS!$2:$290,MATCH($B$6&amp;K$7,Data_KRGS!$B$2:$B$290&amp;Data_KRGS!$A$2:$A$290,0),MATCH($C12,variabel_2016,0))</f>
        <v>20396017</v>
      </c>
      <c r="L12" s="26">
        <f t="array" ref="L12">INDEX(Data_KRGS!$2:$290,MATCH($B$6&amp;L$7,Data_KRGS!$B$2:$B$290&amp;Data_KRGS!$A$2:$A$290,0),MATCH($C12,variabel_2016,0))</f>
        <v>24592384</v>
      </c>
    </row>
    <row r="13" spans="1:12">
      <c r="A13" s="17" t="s">
        <v>10</v>
      </c>
      <c r="B13" s="18" t="s">
        <v>11</v>
      </c>
      <c r="C13" s="16" t="s">
        <v>355</v>
      </c>
      <c r="D13" s="26">
        <f t="array" ref="D13">INDEX(Data_KRGS!$2:$29,MATCH($B$6&amp;D$7,Data_KRGS!$B$2:$B$29&amp;Data_KRGS!$A$2:$A$29,0),MATCH($C13,variabel_2016,0))</f>
        <v>5396225</v>
      </c>
      <c r="E13" s="26">
        <f t="array" ref="E13">INDEX(Data_KRGS!$2:$29,MATCH($B$6&amp;E$7,Data_KRGS!$B$2:$B$29&amp;Data_KRGS!$A$2:$A$29,0),MATCH($C13,variabel_2016,0))</f>
        <v>5684458</v>
      </c>
      <c r="F13" s="26">
        <f t="array" ref="F13">INDEX(Data_KRGS!$2:$29,MATCH($B$6&amp;F$7,Data_KRGS!$B$2:$B$29&amp;Data_KRGS!$A$2:$A$29,0),MATCH($C13,variabel_2016,0))</f>
        <v>5191497</v>
      </c>
      <c r="G13" s="26">
        <f t="array" ref="G13">INDEX(Data_KRGS!$2:$42,MATCH($B$6&amp;G$7,Data_KRGS!$B$2:$B$29&amp;Data_KRGS!$A$2:$A$29,0),MATCH($C13,variabel_2016,0))</f>
        <v>5568607</v>
      </c>
      <c r="H13" s="26">
        <f t="array" ref="H13">INDEX(Data_KRGS!$2:$290,MATCH($B$6&amp;H$7,Data_KRGS!$B$2:$B$290&amp;Data_KRGS!$A$2:$A$290,0),MATCH($C13,variabel_2016,0))</f>
        <v>5656342</v>
      </c>
      <c r="I13" s="26">
        <f t="array" ref="I13">INDEX(Data_KRGS!$2:$290,MATCH($B$6&amp;I$7,Data_KRGS!$B$2:$B$290&amp;Data_KRGS!$A$2:$A$290,0),MATCH($C13,variabel_2016,0))</f>
        <v>5876265</v>
      </c>
      <c r="J13" s="26">
        <f t="array" ref="J13">INDEX(Data_KRGS!$2:$290,MATCH($B$6&amp;J$7,Data_KRGS!$B$2:$B$290&amp;Data_KRGS!$A$2:$A$290,0),MATCH($C13,variabel_2016,0))</f>
        <v>6033417</v>
      </c>
      <c r="K13" s="26">
        <f t="array" ref="K13">INDEX(Data_KRGS!$2:$290,MATCH($B$6&amp;K$7,Data_KRGS!$B$2:$B$290&amp;Data_KRGS!$A$2:$A$290,0),MATCH($C13,variabel_2016,0))</f>
        <v>7141750</v>
      </c>
      <c r="L13" s="26">
        <f t="array" ref="L13">INDEX(Data_KRGS!$2:$290,MATCH($B$6&amp;L$7,Data_KRGS!$B$2:$B$290&amp;Data_KRGS!$A$2:$A$290,0),MATCH($C13,variabel_2016,0))</f>
        <v>6924896</v>
      </c>
    </row>
    <row r="14" spans="1:12">
      <c r="A14" s="15" t="s">
        <v>13</v>
      </c>
      <c r="B14" s="16" t="s">
        <v>182</v>
      </c>
      <c r="C14" s="16" t="s">
        <v>356</v>
      </c>
      <c r="D14" s="26">
        <f t="array" ref="D14">INDEX(Data_KRGS!$2:$29,MATCH($B$6&amp;D$7,Data_KRGS!$B$2:$B$29&amp;Data_KRGS!$A$2:$A$29,0),MATCH($C14,variabel_2016,0))</f>
        <v>0</v>
      </c>
      <c r="E14" s="26">
        <f t="array" ref="E14">INDEX(Data_KRGS!$2:$29,MATCH($B$6&amp;E$7,Data_KRGS!$B$2:$B$29&amp;Data_KRGS!$A$2:$A$29,0),MATCH($C14,variabel_2016,0))</f>
        <v>0</v>
      </c>
      <c r="F14" s="26">
        <f t="array" ref="F14">INDEX(Data_KRGS!$2:$29,MATCH($B$6&amp;F$7,Data_KRGS!$B$2:$B$29&amp;Data_KRGS!$A$2:$A$29,0),MATCH($C14,variabel_2016,0))</f>
        <v>0</v>
      </c>
      <c r="G14" s="26">
        <f t="array" ref="G14">INDEX(Data_KRGS!$2:$42,MATCH($B$6&amp;G$7,Data_KRGS!$B$2:$B$29&amp;Data_KRGS!$A$2:$A$29,0),MATCH($C14,variabel_2016,0))</f>
        <v>0</v>
      </c>
      <c r="H14" s="26">
        <f t="array" ref="H14">INDEX(Data_KRGS!$2:$290,MATCH($B$6&amp;H$7,Data_KRGS!$B$2:$B$290&amp;Data_KRGS!$A$2:$A$290,0),MATCH($C14,variabel_2016,0))</f>
        <v>0</v>
      </c>
      <c r="I14" s="26">
        <f t="array" ref="I14">INDEX(Data_KRGS!$2:$290,MATCH($B$6&amp;I$7,Data_KRGS!$B$2:$B$290&amp;Data_KRGS!$A$2:$A$290,0),MATCH($C14,variabel_2016,0))</f>
        <v>0</v>
      </c>
      <c r="J14" s="26">
        <f t="array" ref="J14">INDEX(Data_KRGS!$2:$290,MATCH($B$6&amp;J$7,Data_KRGS!$B$2:$B$290&amp;Data_KRGS!$A$2:$A$290,0),MATCH($C14,variabel_2016,0))</f>
        <v>0</v>
      </c>
      <c r="K14" s="26">
        <f t="array" ref="K14">INDEX(Data_KRGS!$2:$290,MATCH($B$6&amp;K$7,Data_KRGS!$B$2:$B$290&amp;Data_KRGS!$A$2:$A$290,0),MATCH($C14,variabel_2016,0))</f>
        <v>0</v>
      </c>
      <c r="L14" s="26">
        <f t="array" ref="L14">INDEX(Data_KRGS!$2:$290,MATCH($B$6&amp;L$7,Data_KRGS!$B$2:$B$290&amp;Data_KRGS!$A$2:$A$290,0),MATCH($C14,variabel_2016,0))</f>
        <v>0</v>
      </c>
    </row>
    <row r="15" spans="1:12">
      <c r="A15" s="15" t="s">
        <v>16</v>
      </c>
      <c r="B15" s="16" t="s">
        <v>17</v>
      </c>
      <c r="C15" s="16" t="s">
        <v>357</v>
      </c>
      <c r="D15" s="26">
        <f t="array" ref="D15">INDEX(Data_KRGS!$2:$29,MATCH($B$6&amp;D$7,Data_KRGS!$B$2:$B$29&amp;Data_KRGS!$A$2:$A$29,0),MATCH($C15,variabel_2016,0))</f>
        <v>525290</v>
      </c>
      <c r="E15" s="26">
        <f t="array" ref="E15">INDEX(Data_KRGS!$2:$29,MATCH($B$6&amp;E$7,Data_KRGS!$B$2:$B$29&amp;Data_KRGS!$A$2:$A$29,0),MATCH($C15,variabel_2016,0))</f>
        <v>523965</v>
      </c>
      <c r="F15" s="26">
        <f t="array" ref="F15">INDEX(Data_KRGS!$2:$29,MATCH($B$6&amp;F$7,Data_KRGS!$B$2:$B$29&amp;Data_KRGS!$A$2:$A$29,0),MATCH($C15,variabel_2016,0))</f>
        <v>509502</v>
      </c>
      <c r="G15" s="26">
        <f t="array" ref="G15">INDEX(Data_KRGS!$2:$42,MATCH($B$6&amp;G$7,Data_KRGS!$B$2:$B$29&amp;Data_KRGS!$A$2:$A$29,0),MATCH($C15,variabel_2016,0))</f>
        <v>1070427</v>
      </c>
      <c r="H15" s="26">
        <f t="array" ref="H15">INDEX(Data_KRGS!$2:$290,MATCH($B$6&amp;H$7,Data_KRGS!$B$2:$B$290&amp;Data_KRGS!$A$2:$A$290,0),MATCH($C15,variabel_2016,0))</f>
        <v>927311</v>
      </c>
      <c r="I15" s="26">
        <f t="array" ref="I15">INDEX(Data_KRGS!$2:$290,MATCH($B$6&amp;I$7,Data_KRGS!$B$2:$B$290&amp;Data_KRGS!$A$2:$A$290,0),MATCH($C15,variabel_2016,0))</f>
        <v>1011048</v>
      </c>
      <c r="J15" s="26">
        <f t="array" ref="J15">INDEX(Data_KRGS!$2:$290,MATCH($B$6&amp;J$7,Data_KRGS!$B$2:$B$290&amp;Data_KRGS!$A$2:$A$290,0),MATCH($C15,variabel_2016,0))</f>
        <v>1472667</v>
      </c>
      <c r="K15" s="26">
        <f t="array" ref="K15">INDEX(Data_KRGS!$2:$290,MATCH($B$6&amp;K$7,Data_KRGS!$B$2:$B$290&amp;Data_KRGS!$A$2:$A$290,0),MATCH($C15,variabel_2016,0))</f>
        <v>824742</v>
      </c>
      <c r="L15" s="26">
        <f t="array" ref="L15">INDEX(Data_KRGS!$2:$290,MATCH($B$6&amp;L$7,Data_KRGS!$B$2:$B$290&amp;Data_KRGS!$A$2:$A$290,0),MATCH($C15,variabel_2016,0))</f>
        <v>739142</v>
      </c>
    </row>
    <row r="16" spans="1:12">
      <c r="A16" s="15" t="s">
        <v>19</v>
      </c>
      <c r="B16" s="16" t="s">
        <v>20</v>
      </c>
      <c r="C16" s="16" t="s">
        <v>358</v>
      </c>
      <c r="D16" s="26">
        <f t="array" ref="D16">INDEX(Data_KRGS!$2:$29,MATCH($B$6&amp;D$7,Data_KRGS!$B$2:$B$29&amp;Data_KRGS!$A$2:$A$29,0),MATCH($C16,variabel_2016,0))</f>
        <v>2743291</v>
      </c>
      <c r="E16" s="26">
        <f t="array" ref="E16">INDEX(Data_KRGS!$2:$29,MATCH($B$6&amp;E$7,Data_KRGS!$B$2:$B$29&amp;Data_KRGS!$A$2:$A$29,0),MATCH($C16,variabel_2016,0))</f>
        <v>3065442</v>
      </c>
      <c r="F16" s="26">
        <f t="array" ref="F16">INDEX(Data_KRGS!$2:$29,MATCH($B$6&amp;F$7,Data_KRGS!$B$2:$B$29&amp;Data_KRGS!$A$2:$A$29,0),MATCH($C16,variabel_2016,0))</f>
        <v>3224585</v>
      </c>
      <c r="G16" s="26">
        <f t="array" ref="G16">INDEX(Data_KRGS!$2:$42,MATCH($B$6&amp;G$7,Data_KRGS!$B$2:$B$29&amp;Data_KRGS!$A$2:$A$29,0),MATCH($C16,variabel_2016,0))</f>
        <v>3755692</v>
      </c>
      <c r="H16" s="26">
        <f t="array" ref="H16">INDEX(Data_KRGS!$2:$290,MATCH($B$6&amp;H$7,Data_KRGS!$B$2:$B$290&amp;Data_KRGS!$A$2:$A$290,0),MATCH($C16,variabel_2016,0))</f>
        <v>3906002</v>
      </c>
      <c r="I16" s="26">
        <f t="array" ref="I16">INDEX(Data_KRGS!$2:$290,MATCH($B$6&amp;I$7,Data_KRGS!$B$2:$B$290&amp;Data_KRGS!$A$2:$A$290,0),MATCH($C16,variabel_2016,0))</f>
        <v>4234196</v>
      </c>
      <c r="J16" s="26">
        <f t="array" ref="J16">INDEX(Data_KRGS!$2:$290,MATCH($B$6&amp;J$7,Data_KRGS!$B$2:$B$290&amp;Data_KRGS!$A$2:$A$290,0),MATCH($C16,variabel_2016,0))</f>
        <v>4649302</v>
      </c>
      <c r="K16" s="26">
        <f t="array" ref="K16">INDEX(Data_KRGS!$2:$290,MATCH($B$6&amp;K$7,Data_KRGS!$B$2:$B$290&amp;Data_KRGS!$A$2:$A$290,0),MATCH($C16,variabel_2016,0))</f>
        <v>3992076</v>
      </c>
      <c r="L16" s="26">
        <f t="array" ref="L16">INDEX(Data_KRGS!$2:$290,MATCH($B$6&amp;L$7,Data_KRGS!$B$2:$B$290&amp;Data_KRGS!$A$2:$A$290,0),MATCH($C16,variabel_2016,0))</f>
        <v>3994576</v>
      </c>
    </row>
    <row r="17" spans="1:12">
      <c r="A17" s="17" t="s">
        <v>22</v>
      </c>
      <c r="B17" s="18" t="s">
        <v>23</v>
      </c>
      <c r="C17" s="16" t="s">
        <v>359</v>
      </c>
      <c r="D17" s="26">
        <f t="array" ref="D17">INDEX(Data_KRGS!$2:$29,MATCH($B$6&amp;D$7,Data_KRGS!$B$2:$B$29&amp;Data_KRGS!$A$2:$A$29,0),MATCH($C17,variabel_2016,0))</f>
        <v>3178224</v>
      </c>
      <c r="E17" s="26">
        <f t="array" ref="E17">INDEX(Data_KRGS!$2:$29,MATCH($B$6&amp;E$7,Data_KRGS!$B$2:$B$29&amp;Data_KRGS!$A$2:$A$29,0),MATCH($C17,variabel_2016,0))</f>
        <v>3142981</v>
      </c>
      <c r="F17" s="26">
        <f t="array" ref="F17">INDEX(Data_KRGS!$2:$29,MATCH($B$6&amp;F$7,Data_KRGS!$B$2:$B$29&amp;Data_KRGS!$A$2:$A$29,0),MATCH($C17,variabel_2016,0))</f>
        <v>2476414</v>
      </c>
      <c r="G17" s="26">
        <f t="array" ref="G17">INDEX(Data_KRGS!$2:$42,MATCH($B$6&amp;G$7,Data_KRGS!$B$2:$B$29&amp;Data_KRGS!$A$2:$A$29,0),MATCH($C17,variabel_2016,0))</f>
        <v>2883342</v>
      </c>
      <c r="H17" s="26">
        <f t="array" ref="H17">INDEX(Data_KRGS!$2:$290,MATCH($B$6&amp;H$7,Data_KRGS!$B$2:$B$290&amp;Data_KRGS!$A$2:$A$290,0),MATCH($C17,variabel_2016,0))</f>
        <v>2677651</v>
      </c>
      <c r="I17" s="26">
        <f t="array" ref="I17">INDEX(Data_KRGS!$2:$290,MATCH($B$6&amp;I$7,Data_KRGS!$B$2:$B$290&amp;Data_KRGS!$A$2:$A$290,0),MATCH($C17,variabel_2016,0))</f>
        <v>2653118</v>
      </c>
      <c r="J17" s="26">
        <f t="array" ref="J17">INDEX(Data_KRGS!$2:$290,MATCH($B$6&amp;J$7,Data_KRGS!$B$2:$B$290&amp;Data_KRGS!$A$2:$A$290,0),MATCH($C17,variabel_2016,0))</f>
        <v>2856781</v>
      </c>
      <c r="K17" s="26">
        <f t="array" ref="K17">INDEX(Data_KRGS!$2:$290,MATCH($B$6&amp;K$7,Data_KRGS!$B$2:$B$290&amp;Data_KRGS!$A$2:$A$290,0),MATCH($C17,variabel_2016,0))</f>
        <v>3974415</v>
      </c>
      <c r="L17" s="26">
        <f t="array" ref="L17">INDEX(Data_KRGS!$2:$290,MATCH($B$6&amp;L$7,Data_KRGS!$B$2:$B$290&amp;Data_KRGS!$A$2:$A$290,0),MATCH($C17,variabel_2016,0))</f>
        <v>3669462</v>
      </c>
    </row>
    <row r="18" spans="1:12">
      <c r="A18" s="15" t="s">
        <v>25</v>
      </c>
      <c r="B18" s="16" t="s">
        <v>26</v>
      </c>
      <c r="C18" s="16" t="s">
        <v>360</v>
      </c>
      <c r="D18" s="26">
        <f t="array" ref="D18">INDEX(Data_KRGS!$2:$29,MATCH($B$6&amp;D$7,Data_KRGS!$B$2:$B$29&amp;Data_KRGS!$A$2:$A$29,0),MATCH($C18,variabel_2016,0))</f>
        <v>166340</v>
      </c>
      <c r="E18" s="26">
        <f t="array" ref="E18">INDEX(Data_KRGS!$2:$29,MATCH($B$6&amp;E$7,Data_KRGS!$B$2:$B$29&amp;Data_KRGS!$A$2:$A$29,0),MATCH($C18,variabel_2016,0))</f>
        <v>164739</v>
      </c>
      <c r="F18" s="26">
        <f t="array" ref="F18">INDEX(Data_KRGS!$2:$29,MATCH($B$6&amp;F$7,Data_KRGS!$B$2:$B$29&amp;Data_KRGS!$A$2:$A$29,0),MATCH($C18,variabel_2016,0))</f>
        <v>35917</v>
      </c>
      <c r="G18" s="26">
        <f t="array" ref="G18">INDEX(Data_KRGS!$2:$42,MATCH($B$6&amp;G$7,Data_KRGS!$B$2:$B$29&amp;Data_KRGS!$A$2:$A$29,0),MATCH($C18,variabel_2016,0))</f>
        <v>-29918</v>
      </c>
      <c r="H18" s="26">
        <f t="array" ref="H18">INDEX(Data_KRGS!$2:$290,MATCH($B$6&amp;H$7,Data_KRGS!$B$2:$B$290&amp;Data_KRGS!$A$2:$A$290,0),MATCH($C18,variabel_2016,0))</f>
        <v>157816</v>
      </c>
      <c r="I18" s="26">
        <f t="array" ref="I18">INDEX(Data_KRGS!$2:$290,MATCH($B$6&amp;I$7,Data_KRGS!$B$2:$B$290&amp;Data_KRGS!$A$2:$A$290,0),MATCH($C18,variabel_2016,0))</f>
        <v>194993</v>
      </c>
      <c r="J18" s="26">
        <f t="array" ref="J18">INDEX(Data_KRGS!$2:$290,MATCH($B$6&amp;J$7,Data_KRGS!$B$2:$B$290&amp;Data_KRGS!$A$2:$A$290,0),MATCH($C18,variabel_2016,0))</f>
        <v>179234</v>
      </c>
      <c r="K18" s="26">
        <f t="array" ref="K18">INDEX(Data_KRGS!$2:$290,MATCH($B$6&amp;K$7,Data_KRGS!$B$2:$B$290&amp;Data_KRGS!$A$2:$A$290,0),MATCH($C18,variabel_2016,0))</f>
        <v>528933</v>
      </c>
      <c r="L18" s="26">
        <f t="array" ref="L18">INDEX(Data_KRGS!$2:$290,MATCH($B$6&amp;L$7,Data_KRGS!$B$2:$B$290&amp;Data_KRGS!$A$2:$A$290,0),MATCH($C18,variabel_2016,0))</f>
        <v>359007</v>
      </c>
    </row>
    <row r="19" spans="1:12">
      <c r="A19" s="15" t="s">
        <v>28</v>
      </c>
      <c r="B19" s="16" t="s">
        <v>188</v>
      </c>
      <c r="C19" s="16" t="s">
        <v>361</v>
      </c>
      <c r="D19" s="26">
        <f t="array" ref="D19">INDEX(Data_KRGS!$2:$29,MATCH($B$6&amp;D$7,Data_KRGS!$B$2:$B$29&amp;Data_KRGS!$A$2:$A$29,0),MATCH($C19,variabel_2016,0))</f>
        <v>2110</v>
      </c>
      <c r="E19" s="26">
        <f t="array" ref="E19">INDEX(Data_KRGS!$2:$29,MATCH($B$6&amp;E$7,Data_KRGS!$B$2:$B$29&amp;Data_KRGS!$A$2:$A$29,0),MATCH($C19,variabel_2016,0))</f>
        <v>236470</v>
      </c>
      <c r="F19" s="26">
        <f t="array" ref="F19">INDEX(Data_KRGS!$2:$29,MATCH($B$6&amp;F$7,Data_KRGS!$B$2:$B$29&amp;Data_KRGS!$A$2:$A$29,0),MATCH($C19,variabel_2016,0))</f>
        <v>746980</v>
      </c>
      <c r="G19" s="26">
        <f t="array" ref="G19">INDEX(Data_KRGS!$2:$42,MATCH($B$6&amp;G$7,Data_KRGS!$B$2:$B$29&amp;Data_KRGS!$A$2:$A$29,0),MATCH($C19,variabel_2016,0))</f>
        <v>994239</v>
      </c>
      <c r="H19" s="26">
        <f t="array" ref="H19">INDEX(Data_KRGS!$2:$290,MATCH($B$6&amp;H$7,Data_KRGS!$B$2:$B$290&amp;Data_KRGS!$A$2:$A$290,0),MATCH($C19,variabel_2016,0))</f>
        <v>762717</v>
      </c>
      <c r="I19" s="26">
        <f t="array" ref="I19">INDEX(Data_KRGS!$2:$290,MATCH($B$6&amp;I$7,Data_KRGS!$B$2:$B$290&amp;Data_KRGS!$A$2:$A$290,0),MATCH($C19,variabel_2016,0))</f>
        <v>1053341</v>
      </c>
      <c r="J19" s="26">
        <f t="array" ref="J19">INDEX(Data_KRGS!$2:$290,MATCH($B$6&amp;J$7,Data_KRGS!$B$2:$B$290&amp;Data_KRGS!$A$2:$A$290,0),MATCH($C19,variabel_2016,0))</f>
        <v>1136784</v>
      </c>
      <c r="K19" s="26">
        <f t="array" ref="K19">INDEX(Data_KRGS!$2:$290,MATCH($B$6&amp;K$7,Data_KRGS!$B$2:$B$290&amp;Data_KRGS!$A$2:$A$290,0),MATCH($C19,variabel_2016,0))</f>
        <v>1053857</v>
      </c>
      <c r="L19" s="26">
        <f t="array" ref="L19">INDEX(Data_KRGS!$2:$290,MATCH($B$6&amp;L$7,Data_KRGS!$B$2:$B$290&amp;Data_KRGS!$A$2:$A$290,0),MATCH($C19,variabel_2016,0))</f>
        <v>1327698</v>
      </c>
    </row>
    <row r="20" spans="1:12">
      <c r="A20" s="15" t="s">
        <v>31</v>
      </c>
      <c r="B20" s="16" t="s">
        <v>32</v>
      </c>
      <c r="C20" s="16" t="s">
        <v>362</v>
      </c>
      <c r="D20" s="26">
        <f t="array" ref="D20">INDEX(Data_KRGS!$2:$29,MATCH($B$6&amp;D$7,Data_KRGS!$B$2:$B$29&amp;Data_KRGS!$A$2:$A$29,0),MATCH($C20,variabel_2016,0))</f>
        <v>669800</v>
      </c>
      <c r="E20" s="26">
        <f t="array" ref="E20">INDEX(Data_KRGS!$2:$29,MATCH($B$6&amp;E$7,Data_KRGS!$B$2:$B$29&amp;Data_KRGS!$A$2:$A$29,0),MATCH($C20,variabel_2016,0))</f>
        <v>724606</v>
      </c>
      <c r="F20" s="26">
        <f t="array" ref="F20">INDEX(Data_KRGS!$2:$29,MATCH($B$6&amp;F$7,Data_KRGS!$B$2:$B$29&amp;Data_KRGS!$A$2:$A$29,0),MATCH($C20,variabel_2016,0))</f>
        <v>672083</v>
      </c>
      <c r="G20" s="26">
        <f t="array" ref="G20">INDEX(Data_KRGS!$2:$42,MATCH($B$6&amp;G$7,Data_KRGS!$B$2:$B$29&amp;Data_KRGS!$A$2:$A$29,0),MATCH($C20,variabel_2016,0))</f>
        <v>788962</v>
      </c>
      <c r="H20" s="26">
        <f t="array" ref="H20">INDEX(Data_KRGS!$2:$290,MATCH($B$6&amp;H$7,Data_KRGS!$B$2:$B$290&amp;Data_KRGS!$A$2:$A$290,0),MATCH($C20,variabel_2016,0))</f>
        <v>865441</v>
      </c>
      <c r="I20" s="26">
        <f t="array" ref="I20">INDEX(Data_KRGS!$2:$290,MATCH($B$6&amp;I$7,Data_KRGS!$B$2:$B$290&amp;Data_KRGS!$A$2:$A$290,0),MATCH($C20,variabel_2016,0))</f>
        <v>933495</v>
      </c>
      <c r="J20" s="26">
        <f t="array" ref="J20">INDEX(Data_KRGS!$2:$290,MATCH($B$6&amp;J$7,Data_KRGS!$B$2:$B$290&amp;Data_KRGS!$A$2:$A$290,0),MATCH($C20,variabel_2016,0))</f>
        <v>979959</v>
      </c>
      <c r="K20" s="26">
        <f t="array" ref="K20">INDEX(Data_KRGS!$2:$290,MATCH($B$6&amp;K$7,Data_KRGS!$B$2:$B$290&amp;Data_KRGS!$A$2:$A$290,0),MATCH($C20,variabel_2016,0))</f>
        <v>1052437</v>
      </c>
      <c r="L20" s="26">
        <f t="array" ref="L20">INDEX(Data_KRGS!$2:$290,MATCH($B$6&amp;L$7,Data_KRGS!$B$2:$B$290&amp;Data_KRGS!$A$2:$A$290,0),MATCH($C20,variabel_2016,0))</f>
        <v>1105967</v>
      </c>
    </row>
    <row r="21" spans="1:12">
      <c r="A21" s="15" t="s">
        <v>34</v>
      </c>
      <c r="B21" s="16" t="s">
        <v>35</v>
      </c>
      <c r="C21" s="16" t="s">
        <v>363</v>
      </c>
      <c r="D21" s="26">
        <f t="array" ref="D21">INDEX(Data_KRGS!$2:$29,MATCH($B$6&amp;D$7,Data_KRGS!$B$2:$B$29&amp;Data_KRGS!$A$2:$A$29,0),MATCH($C21,variabel_2016,0))</f>
        <v>0</v>
      </c>
      <c r="E21" s="26">
        <f t="array" ref="E21">INDEX(Data_KRGS!$2:$29,MATCH($B$6&amp;E$7,Data_KRGS!$B$2:$B$29&amp;Data_KRGS!$A$2:$A$29,0),MATCH($C21,variabel_2016,0))</f>
        <v>54</v>
      </c>
      <c r="F21" s="26">
        <f t="array" ref="F21">INDEX(Data_KRGS!$2:$29,MATCH($B$6&amp;F$7,Data_KRGS!$B$2:$B$29&amp;Data_KRGS!$A$2:$A$29,0),MATCH($C21,variabel_2016,0))</f>
        <v>77</v>
      </c>
      <c r="G21" s="26">
        <f t="array" ref="G21">INDEX(Data_KRGS!$2:$42,MATCH($B$6&amp;G$7,Data_KRGS!$B$2:$B$29&amp;Data_KRGS!$A$2:$A$29,0),MATCH($C21,variabel_2016,0))</f>
        <v>1267</v>
      </c>
      <c r="H21" s="26">
        <f t="array" ref="H21">INDEX(Data_KRGS!$2:$290,MATCH($B$6&amp;H$7,Data_KRGS!$B$2:$B$290&amp;Data_KRGS!$A$2:$A$290,0),MATCH($C21,variabel_2016,0))</f>
        <v>44</v>
      </c>
      <c r="I21" s="26">
        <f t="array" ref="I21">INDEX(Data_KRGS!$2:$290,MATCH($B$6&amp;I$7,Data_KRGS!$B$2:$B$290&amp;Data_KRGS!$A$2:$A$290,0),MATCH($C21,variabel_2016,0))</f>
        <v>151</v>
      </c>
      <c r="J21" s="26">
        <f t="array" ref="J21">INDEX(Data_KRGS!$2:$290,MATCH($B$6&amp;J$7,Data_KRGS!$B$2:$B$290&amp;Data_KRGS!$A$2:$A$290,0),MATCH($C21,variabel_2016,0))</f>
        <v>161</v>
      </c>
      <c r="K21" s="26">
        <f t="array" ref="K21">INDEX(Data_KRGS!$2:$290,MATCH($B$6&amp;K$7,Data_KRGS!$B$2:$B$290&amp;Data_KRGS!$A$2:$A$290,0),MATCH($C21,variabel_2016,0))</f>
        <v>0</v>
      </c>
      <c r="L21" s="26">
        <f t="array" ref="L21">INDEX(Data_KRGS!$2:$290,MATCH($B$6&amp;L$7,Data_KRGS!$B$2:$B$290&amp;Data_KRGS!$A$2:$A$290,0),MATCH($C21,variabel_2016,0))</f>
        <v>0</v>
      </c>
    </row>
    <row r="22" spans="1:12">
      <c r="A22" s="15" t="s">
        <v>37</v>
      </c>
      <c r="B22" s="16" t="s">
        <v>192</v>
      </c>
      <c r="C22" s="16" t="s">
        <v>364</v>
      </c>
      <c r="D22" s="26">
        <f t="array" ref="D22">INDEX(Data_KRGS!$2:$29,MATCH($B$6&amp;D$7,Data_KRGS!$B$2:$B$29&amp;Data_KRGS!$A$2:$A$29,0),MATCH($C22,variabel_2016,0))</f>
        <v>2734</v>
      </c>
      <c r="E22" s="26">
        <f t="array" ref="E22">INDEX(Data_KRGS!$2:$29,MATCH($B$6&amp;E$7,Data_KRGS!$B$2:$B$29&amp;Data_KRGS!$A$2:$A$29,0),MATCH($C22,variabel_2016,0))</f>
        <v>1352</v>
      </c>
      <c r="F22" s="26">
        <f t="array" ref="F22">INDEX(Data_KRGS!$2:$29,MATCH($B$6&amp;F$7,Data_KRGS!$B$2:$B$29&amp;Data_KRGS!$A$2:$A$29,0),MATCH($C22,variabel_2016,0))</f>
        <v>695</v>
      </c>
      <c r="G22" s="26">
        <f t="array" ref="G22">INDEX(Data_KRGS!$2:$42,MATCH($B$6&amp;G$7,Data_KRGS!$B$2:$B$29&amp;Data_KRGS!$A$2:$A$29,0),MATCH($C22,variabel_2016,0))</f>
        <v>332</v>
      </c>
      <c r="H22" s="26">
        <f t="array" ref="H22">INDEX(Data_KRGS!$2:$290,MATCH($B$6&amp;H$7,Data_KRGS!$B$2:$B$290&amp;Data_KRGS!$A$2:$A$290,0),MATCH($C22,variabel_2016,0))</f>
        <v>-474</v>
      </c>
      <c r="I22" s="26">
        <f t="array" ref="I22">INDEX(Data_KRGS!$2:$290,MATCH($B$6&amp;I$7,Data_KRGS!$B$2:$B$290&amp;Data_KRGS!$A$2:$A$290,0),MATCH($C22,variabel_2016,0))</f>
        <v>3518</v>
      </c>
      <c r="J22" s="26">
        <f t="array" ref="J22">INDEX(Data_KRGS!$2:$290,MATCH($B$6&amp;J$7,Data_KRGS!$B$2:$B$290&amp;Data_KRGS!$A$2:$A$290,0),MATCH($C22,variabel_2016,0))</f>
        <v>429</v>
      </c>
      <c r="K22" s="26">
        <f t="array" ref="K22">INDEX(Data_KRGS!$2:$290,MATCH($B$6&amp;K$7,Data_KRGS!$B$2:$B$290&amp;Data_KRGS!$A$2:$A$290,0),MATCH($C22,variabel_2016,0))</f>
        <v>862</v>
      </c>
      <c r="L22" s="26">
        <f t="array" ref="L22">INDEX(Data_KRGS!$2:$290,MATCH($B$6&amp;L$7,Data_KRGS!$B$2:$B$290&amp;Data_KRGS!$A$2:$A$290,0),MATCH($C22,variabel_2016,0))</f>
        <v>503</v>
      </c>
    </row>
    <row r="23" spans="1:12">
      <c r="A23" s="15" t="s">
        <v>40</v>
      </c>
      <c r="B23" s="16" t="s">
        <v>194</v>
      </c>
      <c r="C23" s="16" t="s">
        <v>365</v>
      </c>
      <c r="D23" s="26">
        <f t="array" ref="D23">INDEX(Data_KRGS!$2:$29,MATCH($B$6&amp;D$7,Data_KRGS!$B$2:$B$29&amp;Data_KRGS!$A$2:$A$29,0),MATCH($C23,variabel_2016,0))</f>
        <v>46579</v>
      </c>
      <c r="E23" s="26">
        <f t="array" ref="E23">INDEX(Data_KRGS!$2:$29,MATCH($B$6&amp;E$7,Data_KRGS!$B$2:$B$29&amp;Data_KRGS!$A$2:$A$29,0),MATCH($C23,variabel_2016,0))</f>
        <v>637490</v>
      </c>
      <c r="F23" s="26">
        <f t="array" ref="F23">INDEX(Data_KRGS!$2:$29,MATCH($B$6&amp;F$7,Data_KRGS!$B$2:$B$29&amp;Data_KRGS!$A$2:$A$29,0),MATCH($C23,variabel_2016,0))</f>
        <v>134594</v>
      </c>
      <c r="G23" s="26">
        <f t="array" ref="G23">INDEX(Data_KRGS!$2:$42,MATCH($B$6&amp;G$7,Data_KRGS!$B$2:$B$29&amp;Data_KRGS!$A$2:$A$29,0),MATCH($C23,variabel_2016,0))</f>
        <v>79455</v>
      </c>
      <c r="H23" s="26">
        <f t="array" ref="H23">INDEX(Data_KRGS!$2:$290,MATCH($B$6&amp;H$7,Data_KRGS!$B$2:$B$290&amp;Data_KRGS!$A$2:$A$290,0),MATCH($C23,variabel_2016,0))</f>
        <v>276743</v>
      </c>
      <c r="I23" s="26">
        <f t="array" ref="I23">INDEX(Data_KRGS!$2:$290,MATCH($B$6&amp;I$7,Data_KRGS!$B$2:$B$290&amp;Data_KRGS!$A$2:$A$290,0),MATCH($C23,variabel_2016,0))</f>
        <v>154651</v>
      </c>
      <c r="J23" s="26">
        <f t="array" ref="J23">INDEX(Data_KRGS!$2:$290,MATCH($B$6&amp;J$7,Data_KRGS!$B$2:$B$290&amp;Data_KRGS!$A$2:$A$290,0),MATCH($C23,variabel_2016,0))</f>
        <v>26546</v>
      </c>
      <c r="K23" s="26">
        <f t="array" ref="K23">INDEX(Data_KRGS!$2:$290,MATCH($B$6&amp;K$7,Data_KRGS!$B$2:$B$290&amp;Data_KRGS!$A$2:$A$290,0),MATCH($C23,variabel_2016,0))</f>
        <v>103329</v>
      </c>
      <c r="L23" s="26">
        <f t="array" ref="L23">INDEX(Data_KRGS!$2:$290,MATCH($B$6&amp;L$7,Data_KRGS!$B$2:$B$290&amp;Data_KRGS!$A$2:$A$290,0),MATCH($C23,variabel_2016,0))</f>
        <v>124885</v>
      </c>
    </row>
    <row r="24" spans="1:12" ht="26.25" customHeight="1">
      <c r="A24" s="16" t="s">
        <v>43</v>
      </c>
      <c r="B24" s="46" t="s">
        <v>44</v>
      </c>
      <c r="C24" s="16" t="s">
        <v>366</v>
      </c>
      <c r="D24" s="26">
        <f t="array" ref="D24">INDEX(Data_KRGS!$2:$29,MATCH($B$6&amp;D$7,Data_KRGS!$B$2:$B$29&amp;Data_KRGS!$A$2:$A$29,0),MATCH($C24,variabel_2016,0))</f>
        <v>0</v>
      </c>
      <c r="E24" s="26">
        <f t="array" ref="E24">INDEX(Data_KRGS!$2:$29,MATCH($B$6&amp;E$7,Data_KRGS!$B$2:$B$29&amp;Data_KRGS!$A$2:$A$29,0),MATCH($C24,variabel_2016,0))</f>
        <v>0</v>
      </c>
      <c r="F24" s="26">
        <f t="array" ref="F24">INDEX(Data_KRGS!$2:$29,MATCH($B$6&amp;F$7,Data_KRGS!$B$2:$B$29&amp;Data_KRGS!$A$2:$A$29,0),MATCH($C24,variabel_2016,0))</f>
        <v>0</v>
      </c>
      <c r="G24" s="26">
        <f t="array" ref="G24">INDEX(Data_KRGS!$2:$42,MATCH($B$6&amp;G$7,Data_KRGS!$B$2:$B$29&amp;Data_KRGS!$A$2:$A$29,0),MATCH($C24,variabel_2016,0))</f>
        <v>0</v>
      </c>
      <c r="H24" s="26">
        <f t="array" ref="H24">INDEX(Data_KRGS!$2:$290,MATCH($B$6&amp;H$7,Data_KRGS!$B$2:$B$290&amp;Data_KRGS!$A$2:$A$290,0),MATCH($C24,variabel_2016,0))</f>
        <v>0</v>
      </c>
      <c r="I24" s="26">
        <f t="array" ref="I24">INDEX(Data_KRGS!$2:$290,MATCH($B$6&amp;I$7,Data_KRGS!$B$2:$B$290&amp;Data_KRGS!$A$2:$A$290,0),MATCH($C24,variabel_2016,0))</f>
        <v>0</v>
      </c>
      <c r="J24" s="26">
        <f t="array" ref="J24">INDEX(Data_KRGS!$2:$290,MATCH($B$6&amp;J$7,Data_KRGS!$B$2:$B$290&amp;Data_KRGS!$A$2:$A$290,0),MATCH($C24,variabel_2016,0))</f>
        <v>0</v>
      </c>
      <c r="K24" s="26">
        <f t="array" ref="K24">INDEX(Data_KRGS!$2:$290,MATCH($B$6&amp;K$7,Data_KRGS!$B$2:$B$290&amp;Data_KRGS!$A$2:$A$290,0),MATCH($C24,variabel_2016,0))</f>
        <v>0</v>
      </c>
      <c r="L24" s="26">
        <f t="array" ref="L24">INDEX(Data_KRGS!$2:$290,MATCH($B$6&amp;L$7,Data_KRGS!$B$2:$B$290&amp;Data_KRGS!$A$2:$A$290,0),MATCH($C24,variabel_2016,0))</f>
        <v>0</v>
      </c>
    </row>
    <row r="25" spans="1:12">
      <c r="A25" s="15" t="s">
        <v>49</v>
      </c>
      <c r="B25" s="16" t="s">
        <v>197</v>
      </c>
      <c r="C25" s="16" t="s">
        <v>367</v>
      </c>
      <c r="D25" s="26">
        <f t="array" ref="D25">INDEX(Data_KRGS!$2:$29,MATCH($B$6&amp;D$7,Data_KRGS!$B$2:$B$29&amp;Data_KRGS!$A$2:$A$29,0),MATCH($C25,variabel_2016,0))</f>
        <v>0</v>
      </c>
      <c r="E25" s="26">
        <f t="array" ref="E25">INDEX(Data_KRGS!$2:$29,MATCH($B$6&amp;E$7,Data_KRGS!$B$2:$B$29&amp;Data_KRGS!$A$2:$A$29,0),MATCH($C25,variabel_2016,0))</f>
        <v>0</v>
      </c>
      <c r="F25" s="26">
        <f t="array" ref="F25">INDEX(Data_KRGS!$2:$29,MATCH($B$6&amp;F$7,Data_KRGS!$B$2:$B$29&amp;Data_KRGS!$A$2:$A$29,0),MATCH($C25,variabel_2016,0))</f>
        <v>0</v>
      </c>
      <c r="G25" s="26">
        <f t="array" ref="G25">INDEX(Data_KRGS!$2:$42,MATCH($B$6&amp;G$7,Data_KRGS!$B$2:$B$29&amp;Data_KRGS!$A$2:$A$29,0),MATCH($C25,variabel_2016,0))</f>
        <v>0</v>
      </c>
      <c r="H25" s="26">
        <f t="array" ref="H25">INDEX(Data_KRGS!$2:$290,MATCH($B$6&amp;H$7,Data_KRGS!$B$2:$B$290&amp;Data_KRGS!$A$2:$A$290,0),MATCH($C25,variabel_2016,0))</f>
        <v>0</v>
      </c>
      <c r="I25" s="26">
        <f t="array" ref="I25">INDEX(Data_KRGS!$2:$290,MATCH($B$6&amp;I$7,Data_KRGS!$B$2:$B$290&amp;Data_KRGS!$A$2:$A$290,0),MATCH($C25,variabel_2016,0))</f>
        <v>0</v>
      </c>
      <c r="J25" s="26">
        <f t="array" ref="J25">INDEX(Data_KRGS!$2:$290,MATCH($B$6&amp;J$7,Data_KRGS!$B$2:$B$290&amp;Data_KRGS!$A$2:$A$290,0),MATCH($C25,variabel_2016,0))</f>
        <v>0</v>
      </c>
      <c r="K25" s="26">
        <f t="array" ref="K25">INDEX(Data_KRGS!$2:$290,MATCH($B$6&amp;K$7,Data_KRGS!$B$2:$B$290&amp;Data_KRGS!$A$2:$A$290,0),MATCH($C25,variabel_2016,0))</f>
        <v>0</v>
      </c>
      <c r="L25" s="26">
        <f t="array" ref="L25">INDEX(Data_KRGS!$2:$290,MATCH($B$6&amp;L$7,Data_KRGS!$B$2:$B$290&amp;Data_KRGS!$A$2:$A$290,0),MATCH($C25,variabel_2016,0))</f>
        <v>0</v>
      </c>
    </row>
    <row r="26" spans="1:12">
      <c r="A26" s="17" t="s">
        <v>46</v>
      </c>
      <c r="B26" s="18" t="s">
        <v>56</v>
      </c>
      <c r="C26" s="16" t="s">
        <v>368</v>
      </c>
      <c r="D26" s="26">
        <f t="array" ref="D26">INDEX(Data_KRGS!$2:$29,MATCH($B$6&amp;D$7,Data_KRGS!$B$2:$B$29&amp;Data_KRGS!$A$2:$A$29,0),MATCH($C26,variabel_2016,0))</f>
        <v>2627561</v>
      </c>
      <c r="E26" s="26">
        <f t="array" ref="E26">INDEX(Data_KRGS!$2:$29,MATCH($B$6&amp;E$7,Data_KRGS!$B$2:$B$29&amp;Data_KRGS!$A$2:$A$29,0),MATCH($C26,variabel_2016,0))</f>
        <v>2180688</v>
      </c>
      <c r="F26" s="26">
        <f t="array" ref="F26">INDEX(Data_KRGS!$2:$29,MATCH($B$6&amp;F$7,Data_KRGS!$B$2:$B$29&amp;Data_KRGS!$A$2:$A$29,0),MATCH($C26,variabel_2016,0))</f>
        <v>2451862</v>
      </c>
      <c r="G26" s="26">
        <f t="array" ref="G26">INDEX(Data_KRGS!$2:$42,MATCH($B$6&amp;G$7,Data_KRGS!$B$2:$B$29&amp;Data_KRGS!$A$2:$A$29,0),MATCH($C26,variabel_2016,0))</f>
        <v>2977648</v>
      </c>
      <c r="H26" s="26">
        <f t="array" ref="H26">INDEX(Data_KRGS!$2:$290,MATCH($B$6&amp;H$7,Data_KRGS!$B$2:$B$290&amp;Data_KRGS!$A$2:$A$290,0),MATCH($C26,variabel_2016,0))</f>
        <v>2456429</v>
      </c>
      <c r="I26" s="26">
        <f t="array" ref="I26">INDEX(Data_KRGS!$2:$290,MATCH($B$6&amp;I$7,Data_KRGS!$B$2:$B$290&amp;Data_KRGS!$A$2:$A$290,0),MATCH($C26,variabel_2016,0))</f>
        <v>2809635</v>
      </c>
      <c r="J26" s="26">
        <f t="array" ref="J26">INDEX(Data_KRGS!$2:$290,MATCH($B$6&amp;J$7,Data_KRGS!$B$2:$B$290&amp;Data_KRGS!$A$2:$A$290,0),MATCH($C26,variabel_2016,0))</f>
        <v>3165705</v>
      </c>
      <c r="K26" s="26">
        <f t="array" ref="K26">INDEX(Data_KRGS!$2:$290,MATCH($B$6&amp;K$7,Data_KRGS!$B$2:$B$290&amp;Data_KRGS!$A$2:$A$290,0),MATCH($C26,variabel_2016,0))</f>
        <v>4400578</v>
      </c>
      <c r="L26" s="26">
        <f t="array" ref="L26">INDEX(Data_KRGS!$2:$290,MATCH($B$6&amp;L$7,Data_KRGS!$B$2:$B$290&amp;Data_KRGS!$A$2:$A$290,0),MATCH($C26,variabel_2016,0))</f>
        <v>4124811</v>
      </c>
    </row>
    <row r="27" spans="1:12">
      <c r="A27" s="15" t="s">
        <v>52</v>
      </c>
      <c r="B27" s="16" t="s">
        <v>59</v>
      </c>
      <c r="C27" s="16" t="s">
        <v>369</v>
      </c>
      <c r="D27" s="26">
        <f t="array" ref="D27">INDEX(Data_KRGS!$2:$29,MATCH($B$6&amp;D$7,Data_KRGS!$B$2:$B$29&amp;Data_KRGS!$A$2:$A$29,0),MATCH($C27,variabel_2016,0))</f>
        <v>579064</v>
      </c>
      <c r="E27" s="26">
        <f t="array" ref="E27">INDEX(Data_KRGS!$2:$29,MATCH($B$6&amp;E$7,Data_KRGS!$B$2:$B$29&amp;Data_KRGS!$A$2:$A$29,0),MATCH($C27,variabel_2016,0))</f>
        <v>428385</v>
      </c>
      <c r="F27" s="26">
        <f t="array" ref="F27">INDEX(Data_KRGS!$2:$29,MATCH($B$6&amp;F$7,Data_KRGS!$B$2:$B$29&amp;Data_KRGS!$A$2:$A$29,0),MATCH($C27,variabel_2016,0))</f>
        <v>374160</v>
      </c>
      <c r="G27" s="26">
        <f t="array" ref="G27">INDEX(Data_KRGS!$2:$42,MATCH($B$6&amp;G$7,Data_KRGS!$B$2:$B$29&amp;Data_KRGS!$A$2:$A$29,0),MATCH($C27,variabel_2016,0))</f>
        <v>404674</v>
      </c>
      <c r="H27" s="26">
        <f t="array" ref="H27">INDEX(Data_KRGS!$2:$290,MATCH($B$6&amp;H$7,Data_KRGS!$B$2:$B$290&amp;Data_KRGS!$A$2:$A$290,0),MATCH($C27,variabel_2016,0))</f>
        <v>371469</v>
      </c>
      <c r="I27" s="26">
        <f t="array" ref="I27">INDEX(Data_KRGS!$2:$290,MATCH($B$6&amp;I$7,Data_KRGS!$B$2:$B$290&amp;Data_KRGS!$A$2:$A$290,0),MATCH($C27,variabel_2016,0))</f>
        <v>395221</v>
      </c>
      <c r="J27" s="26">
        <f t="array" ref="J27">INDEX(Data_KRGS!$2:$290,MATCH($B$6&amp;J$7,Data_KRGS!$B$2:$B$290&amp;Data_KRGS!$A$2:$A$290,0),MATCH($C27,variabel_2016,0))</f>
        <v>451947</v>
      </c>
      <c r="K27" s="26">
        <f t="array" ref="K27">INDEX(Data_KRGS!$2:$290,MATCH($B$6&amp;K$7,Data_KRGS!$B$2:$B$290&amp;Data_KRGS!$A$2:$A$290,0),MATCH($C27,variabel_2016,0))</f>
        <v>851236</v>
      </c>
      <c r="L27" s="26">
        <f t="array" ref="L27">INDEX(Data_KRGS!$2:$290,MATCH($B$6&amp;L$7,Data_KRGS!$B$2:$B$290&amp;Data_KRGS!$A$2:$A$290,0),MATCH($C27,variabel_2016,0))</f>
        <v>737033</v>
      </c>
    </row>
    <row r="28" spans="1:12">
      <c r="A28" s="17" t="s">
        <v>55</v>
      </c>
      <c r="B28" s="18" t="s">
        <v>62</v>
      </c>
      <c r="C28" s="16" t="s">
        <v>370</v>
      </c>
      <c r="D28" s="26">
        <f t="array" ref="D28">INDEX(Data_KRGS!$2:$29,MATCH($B$6&amp;D$7,Data_KRGS!$B$2:$B$29&amp;Data_KRGS!$A$2:$A$29,0),MATCH($C28,variabel_2016,0))</f>
        <v>2048497</v>
      </c>
      <c r="E28" s="26">
        <f t="array" ref="E28">INDEX(Data_KRGS!$2:$29,MATCH($B$6&amp;E$7,Data_KRGS!$B$2:$B$29&amp;Data_KRGS!$A$2:$A$29,0),MATCH($C28,variabel_2016,0))</f>
        <v>1752303</v>
      </c>
      <c r="F28" s="26">
        <f t="array" ref="F28">INDEX(Data_KRGS!$2:$29,MATCH($B$6&amp;F$7,Data_KRGS!$B$2:$B$29&amp;Data_KRGS!$A$2:$A$29,0),MATCH($C28,variabel_2016,0))</f>
        <v>2077702</v>
      </c>
      <c r="G28" s="26">
        <f t="array" ref="G28">INDEX(Data_KRGS!$2:$42,MATCH($B$6&amp;G$7,Data_KRGS!$B$2:$B$29&amp;Data_KRGS!$A$2:$A$29,0),MATCH($C28,variabel_2016,0))</f>
        <v>2572973</v>
      </c>
      <c r="H28" s="26">
        <f t="array" ref="H28">INDEX(Data_KRGS!$2:$290,MATCH($B$6&amp;H$7,Data_KRGS!$B$2:$B$290&amp;Data_KRGS!$A$2:$A$290,0),MATCH($C28,variabel_2016,0))</f>
        <v>2084960</v>
      </c>
      <c r="I28" s="26">
        <f t="array" ref="I28">INDEX(Data_KRGS!$2:$290,MATCH($B$6&amp;I$7,Data_KRGS!$B$2:$B$290&amp;Data_KRGS!$A$2:$A$290,0),MATCH($C28,variabel_2016,0))</f>
        <v>2414414</v>
      </c>
      <c r="J28" s="26">
        <f t="array" ref="J28">INDEX(Data_KRGS!$2:$290,MATCH($B$6&amp;J$7,Data_KRGS!$B$2:$B$290&amp;Data_KRGS!$A$2:$A$290,0),MATCH($C28,variabel_2016,0))</f>
        <v>2713758</v>
      </c>
      <c r="K28" s="26">
        <f t="array" ref="K28">INDEX(Data_KRGS!$2:$290,MATCH($B$6&amp;K$7,Data_KRGS!$B$2:$B$290&amp;Data_KRGS!$A$2:$A$290,0),MATCH($C28,variabel_2016,0))</f>
        <v>3549342</v>
      </c>
      <c r="L28" s="26">
        <f t="array" ref="L28">INDEX(Data_KRGS!$2:$290,MATCH($B$6&amp;L$7,Data_KRGS!$B$2:$B$290&amp;Data_KRGS!$A$2:$A$290,0),MATCH($C28,variabel_2016,0))</f>
        <v>3387778</v>
      </c>
    </row>
    <row r="29" spans="1:12">
      <c r="A29" s="11"/>
      <c r="B29" s="11"/>
      <c r="C29" s="45"/>
      <c r="D29" s="11"/>
      <c r="E29" s="11"/>
      <c r="F29" s="11"/>
      <c r="G29" s="11"/>
      <c r="H29" s="11"/>
      <c r="J29" s="58"/>
      <c r="L29" s="58"/>
    </row>
    <row r="30" spans="1:12" ht="26.25" customHeight="1">
      <c r="A30" s="76" t="s">
        <v>64</v>
      </c>
      <c r="B30" s="76"/>
      <c r="C30" s="76"/>
      <c r="D30" s="76"/>
      <c r="E30" s="44"/>
      <c r="F30" s="44"/>
      <c r="G30" s="44"/>
      <c r="H30" s="44"/>
      <c r="I30" s="59"/>
      <c r="J30" s="59"/>
      <c r="K30" s="59"/>
      <c r="L30" s="59"/>
    </row>
    <row r="31" spans="1:12" ht="15.75" customHeight="1">
      <c r="A31" s="52"/>
      <c r="B31" s="4"/>
      <c r="C31" s="41" t="s">
        <v>1</v>
      </c>
      <c r="D31" s="67">
        <f t="shared" ref="D31:L31" si="1">D$9</f>
        <v>2016</v>
      </c>
      <c r="E31" s="67">
        <f t="shared" si="1"/>
        <v>2017</v>
      </c>
      <c r="F31" s="67">
        <f t="shared" si="1"/>
        <v>2018</v>
      </c>
      <c r="G31" s="67">
        <f t="shared" si="1"/>
        <v>2019</v>
      </c>
      <c r="H31" s="67">
        <f t="shared" si="1"/>
        <v>2020</v>
      </c>
      <c r="I31" s="67">
        <f t="shared" si="1"/>
        <v>2021</v>
      </c>
      <c r="J31" s="67">
        <f t="shared" si="1"/>
        <v>2022</v>
      </c>
      <c r="K31" s="67">
        <f t="shared" si="1"/>
        <v>2023</v>
      </c>
      <c r="L31" s="67">
        <f t="shared" si="1"/>
        <v>2024</v>
      </c>
    </row>
    <row r="32" spans="1:12">
      <c r="A32" s="42"/>
      <c r="B32" s="20" t="s">
        <v>66</v>
      </c>
      <c r="C32" s="12"/>
      <c r="D32" s="27" t="s">
        <v>3</v>
      </c>
      <c r="E32" s="27" t="s">
        <v>3</v>
      </c>
      <c r="F32" s="27" t="s">
        <v>3</v>
      </c>
      <c r="G32" s="27" t="s">
        <v>3</v>
      </c>
      <c r="H32" s="27" t="s">
        <v>3</v>
      </c>
      <c r="I32" s="27" t="s">
        <v>3</v>
      </c>
      <c r="J32" s="27" t="s">
        <v>3</v>
      </c>
      <c r="K32" s="27" t="s">
        <v>3</v>
      </c>
      <c r="L32" s="27" t="s">
        <v>3</v>
      </c>
    </row>
    <row r="33" spans="1:12">
      <c r="A33" s="16" t="s">
        <v>4</v>
      </c>
      <c r="B33" s="16" t="s">
        <v>67</v>
      </c>
      <c r="C33" s="16" t="s">
        <v>371</v>
      </c>
      <c r="D33" s="26">
        <f t="array" ref="D33">INDEX(Data_KRGS!$2:$29,MATCH($B$6&amp;D$7,Data_KRGS!$B$2:$B$29&amp;Data_KRGS!$A$2:$A$29,0),MATCH($C33,variabel_2016,0))</f>
        <v>0</v>
      </c>
      <c r="E33" s="26">
        <f t="array" ref="E33">INDEX(Data_KRGS!$2:$29,MATCH($B$6&amp;E$7,Data_KRGS!$B$2:$B$29&amp;Data_KRGS!$A$2:$A$29,0),MATCH($C33,variabel_2016,0))</f>
        <v>30</v>
      </c>
      <c r="F33" s="26">
        <f t="array" ref="F33">INDEX(Data_KRGS!$2:$29,MATCH($B$6&amp;F$7,Data_KRGS!$B$2:$B$29&amp;Data_KRGS!$A$2:$A$29,0),MATCH($C33,variabel_2016,0))</f>
        <v>0</v>
      </c>
      <c r="G33" s="26">
        <f t="array" ref="G33">INDEX(Data_KRGS!$2:$29,MATCH($B$6&amp;G$7,Data_KRGS!$B$2:$B$29&amp;Data_KRGS!$A$2:$A$29,0),MATCH($C33,variabel_2016,0))</f>
        <v>0</v>
      </c>
      <c r="H33" s="26">
        <f t="array" ref="H33">INDEX(Data_KRGS!$2:$290,MATCH($B$6&amp;H$7,Data_KRGS!$B$2:$B$290&amp;Data_KRGS!$A$2:$A$290,0),MATCH($C33,variabel_2016,0))</f>
        <v>49898</v>
      </c>
      <c r="I33" s="26">
        <f t="array" ref="I33">INDEX(Data_KRGS!$2:$290,MATCH($B$6&amp;I$7,Data_KRGS!$B$2:$B$290&amp;Data_KRGS!$A$2:$A$290,0),MATCH($C33,variabel_2016,0))</f>
        <v>14572834</v>
      </c>
      <c r="J33" s="26">
        <f t="array" ref="J33">INDEX(Data_KRGS!$2:$290,MATCH($B$6&amp;J$7,Data_KRGS!$B$2:$B$290&amp;Data_KRGS!$A$2:$A$290,0),MATCH($C33,variabel_2016,0))</f>
        <v>13736430</v>
      </c>
      <c r="K33" s="26">
        <f t="array" ref="K33">INDEX(Data_KRGS!$2:$290,MATCH($B$6&amp;K$7,Data_KRGS!$B$2:$B$290&amp;Data_KRGS!$A$2:$A$290,0),MATCH($C33,variabel_2016,0))</f>
        <v>21273590</v>
      </c>
      <c r="L33" s="26">
        <f t="array" ref="L33">INDEX(Data_KRGS!$2:$290,MATCH($B$6&amp;L$7,Data_KRGS!$B$2:$B$290&amp;Data_KRGS!$A$2:$A$290,0),MATCH($C33,variabel_2016,0))</f>
        <v>26134592</v>
      </c>
    </row>
    <row r="34" spans="1:12">
      <c r="A34" s="16" t="s">
        <v>7</v>
      </c>
      <c r="B34" s="16" t="s">
        <v>69</v>
      </c>
      <c r="C34" s="16" t="s">
        <v>372</v>
      </c>
      <c r="D34" s="26">
        <f t="array" ref="D34">INDEX(Data_KRGS!$2:$29,MATCH($B$6&amp;D$7,Data_KRGS!$B$2:$B$29&amp;Data_KRGS!$A$2:$A$29,0),MATCH($C34,variabel_2016,0))</f>
        <v>0</v>
      </c>
      <c r="E34" s="26">
        <f t="array" ref="E34">INDEX(Data_KRGS!$2:$29,MATCH($B$6&amp;E$7,Data_KRGS!$B$2:$B$29&amp;Data_KRGS!$A$2:$A$29,0),MATCH($C34,variabel_2016,0))</f>
        <v>0</v>
      </c>
      <c r="F34" s="26">
        <f t="array" ref="F34">INDEX(Data_KRGS!$2:$29,MATCH($B$6&amp;F$7,Data_KRGS!$B$2:$B$29&amp;Data_KRGS!$A$2:$A$29,0),MATCH($C34,variabel_2016,0))</f>
        <v>0</v>
      </c>
      <c r="G34" s="26">
        <f t="array" ref="G34">INDEX(Data_KRGS!$2:$29,MATCH($B$6&amp;G$7,Data_KRGS!$B$2:$B$29&amp;Data_KRGS!$A$2:$A$29,0),MATCH($C34,variabel_2016,0))</f>
        <v>0</v>
      </c>
      <c r="H34" s="26">
        <f t="array" ref="H34">INDEX(Data_KRGS!$2:$290,MATCH($B$6&amp;H$7,Data_KRGS!$B$2:$B$290&amp;Data_KRGS!$A$2:$A$290,0),MATCH($C34,variabel_2016,0))</f>
        <v>0</v>
      </c>
      <c r="I34" s="26">
        <f t="array" ref="I34">INDEX(Data_KRGS!$2:$290,MATCH($B$6&amp;I$7,Data_KRGS!$B$2:$B$290&amp;Data_KRGS!$A$2:$A$290,0),MATCH($C34,variabel_2016,0))</f>
        <v>0</v>
      </c>
      <c r="J34" s="26">
        <f t="array" ref="J34">INDEX(Data_KRGS!$2:$290,MATCH($B$6&amp;J$7,Data_KRGS!$B$2:$B$290&amp;Data_KRGS!$A$2:$A$290,0),MATCH($C34,variabel_2016,0))</f>
        <v>0</v>
      </c>
      <c r="K34" s="26">
        <f t="array" ref="K34">INDEX(Data_KRGS!$2:$290,MATCH($B$6&amp;K$7,Data_KRGS!$B$2:$B$290&amp;Data_KRGS!$A$2:$A$290,0),MATCH($C34,variabel_2016,0))</f>
        <v>0</v>
      </c>
      <c r="L34" s="26">
        <f t="array" ref="L34">INDEX(Data_KRGS!$2:$290,MATCH($B$6&amp;L$7,Data_KRGS!$B$2:$B$290&amp;Data_KRGS!$A$2:$A$290,0),MATCH($C34,variabel_2016,0))</f>
        <v>0</v>
      </c>
    </row>
    <row r="35" spans="1:12">
      <c r="A35" s="16" t="s">
        <v>13</v>
      </c>
      <c r="B35" s="16" t="s">
        <v>71</v>
      </c>
      <c r="C35" s="16" t="s">
        <v>373</v>
      </c>
      <c r="D35" s="26">
        <f t="array" ref="D35">INDEX(Data_KRGS!$2:$29,MATCH($B$6&amp;D$7,Data_KRGS!$B$2:$B$29&amp;Data_KRGS!$A$2:$A$29,0),MATCH($C35,variabel_2016,0))</f>
        <v>19341420</v>
      </c>
      <c r="E35" s="26">
        <f t="array" ref="E35">INDEX(Data_KRGS!$2:$29,MATCH($B$6&amp;E$7,Data_KRGS!$B$2:$B$29&amp;Data_KRGS!$A$2:$A$29,0),MATCH($C35,variabel_2016,0))</f>
        <v>9426526</v>
      </c>
      <c r="F35" s="26">
        <f t="array" ref="F35">INDEX(Data_KRGS!$2:$29,MATCH($B$6&amp;F$7,Data_KRGS!$B$2:$B$29&amp;Data_KRGS!$A$2:$A$29,0),MATCH($C35,variabel_2016,0))</f>
        <v>18185606</v>
      </c>
      <c r="G35" s="26">
        <f t="array" ref="G35">INDEX(Data_KRGS!$2:$29,MATCH($B$6&amp;G$7,Data_KRGS!$B$2:$B$29&amp;Data_KRGS!$A$2:$A$29,0),MATCH($C35,variabel_2016,0))</f>
        <v>38203418</v>
      </c>
      <c r="H35" s="26">
        <f t="array" ref="H35">INDEX(Data_KRGS!$2:$290,MATCH($B$6&amp;H$7,Data_KRGS!$B$2:$B$290&amp;Data_KRGS!$A$2:$A$290,0),MATCH($C35,variabel_2016,0))</f>
        <v>31296110</v>
      </c>
      <c r="I35" s="26">
        <f t="array" ref="I35">INDEX(Data_KRGS!$2:$290,MATCH($B$6&amp;I$7,Data_KRGS!$B$2:$B$290&amp;Data_KRGS!$A$2:$A$290,0),MATCH($C35,variabel_2016,0))</f>
        <v>5579193</v>
      </c>
      <c r="J35" s="26">
        <f t="array" ref="J35">INDEX(Data_KRGS!$2:$290,MATCH($B$6&amp;J$7,Data_KRGS!$B$2:$B$290&amp;Data_KRGS!$A$2:$A$290,0),MATCH($C35,variabel_2016,0))</f>
        <v>5053456</v>
      </c>
      <c r="K35" s="26">
        <f t="array" ref="K35">INDEX(Data_KRGS!$2:$290,MATCH($B$6&amp;K$7,Data_KRGS!$B$2:$B$290&amp;Data_KRGS!$A$2:$A$290,0),MATCH($C35,variabel_2016,0))</f>
        <v>2709778</v>
      </c>
      <c r="L35" s="26">
        <f t="array" ref="L35">INDEX(Data_KRGS!$2:$290,MATCH($B$6&amp;L$7,Data_KRGS!$B$2:$B$290&amp;Data_KRGS!$A$2:$A$290,0),MATCH($C35,variabel_2016,0))</f>
        <v>4320886</v>
      </c>
    </row>
    <row r="36" spans="1:12">
      <c r="A36" s="16" t="s">
        <v>16</v>
      </c>
      <c r="B36" s="16" t="s">
        <v>205</v>
      </c>
      <c r="C36" s="16" t="s">
        <v>374</v>
      </c>
      <c r="D36" s="26">
        <f t="array" ref="D36">INDEX(Data_KRGS!$2:$29,MATCH($B$6&amp;D$7,Data_KRGS!$B$2:$B$29&amp;Data_KRGS!$A$2:$A$29,0),MATCH($C36,variabel_2016,0))</f>
        <v>599942880</v>
      </c>
      <c r="E36" s="26">
        <f t="array" ref="E36">INDEX(Data_KRGS!$2:$29,MATCH($B$6&amp;E$7,Data_KRGS!$B$2:$B$29&amp;Data_KRGS!$A$2:$A$29,0),MATCH($C36,variabel_2016,0))</f>
        <v>644310244</v>
      </c>
      <c r="F36" s="26">
        <f t="array" ref="F36">INDEX(Data_KRGS!$2:$29,MATCH($B$6&amp;F$7,Data_KRGS!$B$2:$B$29&amp;Data_KRGS!$A$2:$A$29,0),MATCH($C36,variabel_2016,0))</f>
        <v>684542278</v>
      </c>
      <c r="G36" s="26">
        <f t="array" ref="G36">INDEX(Data_KRGS!$2:$29,MATCH($B$6&amp;G$7,Data_KRGS!$B$2:$B$29&amp;Data_KRGS!$A$2:$A$29,0),MATCH($C36,variabel_2016,0))</f>
        <v>753109921</v>
      </c>
      <c r="H36" s="26">
        <f t="array" ref="H36">INDEX(Data_KRGS!$2:$290,MATCH($B$6&amp;H$7,Data_KRGS!$B$2:$B$290&amp;Data_KRGS!$A$2:$A$290,0),MATCH($C36,variabel_2016,0))</f>
        <v>815067231</v>
      </c>
      <c r="I36" s="26">
        <f t="array" ref="I36">INDEX(Data_KRGS!$2:$290,MATCH($B$6&amp;I$7,Data_KRGS!$B$2:$B$290&amp;Data_KRGS!$A$2:$A$290,0),MATCH($C36,variabel_2016,0))</f>
        <v>852687619</v>
      </c>
      <c r="J36" s="26">
        <f t="array" ref="J36">INDEX(Data_KRGS!$2:$290,MATCH($B$6&amp;J$7,Data_KRGS!$B$2:$B$290&amp;Data_KRGS!$A$2:$A$290,0),MATCH($C36,variabel_2016,0))</f>
        <v>774332570</v>
      </c>
      <c r="K36" s="26">
        <f t="array" ref="K36">INDEX(Data_KRGS!$2:$290,MATCH($B$6&amp;K$7,Data_KRGS!$B$2:$B$290&amp;Data_KRGS!$A$2:$A$290,0),MATCH($C36,variabel_2016,0))</f>
        <v>818472558</v>
      </c>
      <c r="L36" s="26">
        <f t="array" ref="L36">INDEX(Data_KRGS!$2:$290,MATCH($B$6&amp;L$7,Data_KRGS!$B$2:$B$290&amp;Data_KRGS!$A$2:$A$290,0),MATCH($C36,variabel_2016,0))</f>
        <v>868366425</v>
      </c>
    </row>
    <row r="37" spans="1:12">
      <c r="A37" s="16" t="s">
        <v>19</v>
      </c>
      <c r="B37" s="16" t="s">
        <v>207</v>
      </c>
      <c r="C37" s="16" t="s">
        <v>375</v>
      </c>
      <c r="D37" s="26">
        <f t="array" ref="D37">INDEX(Data_KRGS!$2:$29,MATCH($B$6&amp;D$7,Data_KRGS!$B$2:$B$29&amp;Data_KRGS!$A$2:$A$29,0),MATCH($C37,variabel_2016,0))</f>
        <v>68472</v>
      </c>
      <c r="E37" s="26">
        <f t="array" ref="E37">INDEX(Data_KRGS!$2:$29,MATCH($B$6&amp;E$7,Data_KRGS!$B$2:$B$29&amp;Data_KRGS!$A$2:$A$29,0),MATCH($C37,variabel_2016,0))</f>
        <v>76919</v>
      </c>
      <c r="F37" s="26">
        <f t="array" ref="F37">INDEX(Data_KRGS!$2:$29,MATCH($B$6&amp;F$7,Data_KRGS!$B$2:$B$29&amp;Data_KRGS!$A$2:$A$29,0),MATCH($C37,variabel_2016,0))</f>
        <v>100533</v>
      </c>
      <c r="G37" s="26">
        <f t="array" ref="G37">INDEX(Data_KRGS!$2:$29,MATCH($B$6&amp;G$7,Data_KRGS!$B$2:$B$29&amp;Data_KRGS!$A$2:$A$29,0),MATCH($C37,variabel_2016,0))</f>
        <v>115693</v>
      </c>
      <c r="H37" s="26">
        <f t="array" ref="H37">INDEX(Data_KRGS!$2:$290,MATCH($B$6&amp;H$7,Data_KRGS!$B$2:$B$290&amp;Data_KRGS!$A$2:$A$290,0),MATCH($C37,variabel_2016,0))</f>
        <v>129933</v>
      </c>
      <c r="I37" s="26">
        <f t="array" ref="I37">INDEX(Data_KRGS!$2:$290,MATCH($B$6&amp;I$7,Data_KRGS!$B$2:$B$290&amp;Data_KRGS!$A$2:$A$290,0),MATCH($C37,variabel_2016,0))</f>
        <v>138611</v>
      </c>
      <c r="J37" s="26">
        <f t="array" ref="J37">INDEX(Data_KRGS!$2:$290,MATCH($B$6&amp;J$7,Data_KRGS!$B$2:$B$290&amp;Data_KRGS!$A$2:$A$290,0),MATCH($C37,variabel_2016,0))</f>
        <v>119810</v>
      </c>
      <c r="K37" s="26">
        <f t="array" ref="K37">INDEX(Data_KRGS!$2:$290,MATCH($B$6&amp;K$7,Data_KRGS!$B$2:$B$290&amp;Data_KRGS!$A$2:$A$290,0),MATCH($C37,variabel_2016,0))</f>
        <v>113706</v>
      </c>
      <c r="L37" s="26">
        <f t="array" ref="L37">INDEX(Data_KRGS!$2:$290,MATCH($B$6&amp;L$7,Data_KRGS!$B$2:$B$290&amp;Data_KRGS!$A$2:$A$290,0),MATCH($C37,variabel_2016,0))</f>
        <v>106708</v>
      </c>
    </row>
    <row r="38" spans="1:12">
      <c r="A38" s="16" t="s">
        <v>25</v>
      </c>
      <c r="B38" s="16" t="s">
        <v>209</v>
      </c>
      <c r="C38" s="16" t="s">
        <v>376</v>
      </c>
      <c r="D38" s="26">
        <f t="array" ref="D38">INDEX(Data_KRGS!$2:$29,MATCH($B$6&amp;D$7,Data_KRGS!$B$2:$B$29&amp;Data_KRGS!$A$2:$A$29,0),MATCH($C38,variabel_2016,0))</f>
        <v>69364394</v>
      </c>
      <c r="E38" s="26">
        <f t="array" ref="E38">INDEX(Data_KRGS!$2:$29,MATCH($B$6&amp;E$7,Data_KRGS!$B$2:$B$29&amp;Data_KRGS!$A$2:$A$29,0),MATCH($C38,variabel_2016,0))</f>
        <v>80557955</v>
      </c>
      <c r="F38" s="26">
        <f t="array" ref="F38">INDEX(Data_KRGS!$2:$29,MATCH($B$6&amp;F$7,Data_KRGS!$B$2:$B$29&amp;Data_KRGS!$A$2:$A$29,0),MATCH($C38,variabel_2016,0))</f>
        <v>53106802</v>
      </c>
      <c r="G38" s="26">
        <f t="array" ref="G38">INDEX(Data_KRGS!$2:$29,MATCH($B$6&amp;G$7,Data_KRGS!$B$2:$B$29&amp;Data_KRGS!$A$2:$A$29,0),MATCH($C38,variabel_2016,0))</f>
        <v>94580190</v>
      </c>
      <c r="H38" s="26">
        <f t="array" ref="H38">INDEX(Data_KRGS!$2:$290,MATCH($B$6&amp;H$7,Data_KRGS!$B$2:$B$290&amp;Data_KRGS!$A$2:$A$290,0),MATCH($C38,variabel_2016,0))</f>
        <v>74451523</v>
      </c>
      <c r="I38" s="26">
        <f t="array" ref="I38">INDEX(Data_KRGS!$2:$290,MATCH($B$6&amp;I$7,Data_KRGS!$B$2:$B$290&amp;Data_KRGS!$A$2:$A$290,0),MATCH($C38,variabel_2016,0))</f>
        <v>79096412</v>
      </c>
      <c r="J38" s="26">
        <f t="array" ref="J38">INDEX(Data_KRGS!$2:$290,MATCH($B$6&amp;J$7,Data_KRGS!$B$2:$B$290&amp;Data_KRGS!$A$2:$A$290,0),MATCH($C38,variabel_2016,0))</f>
        <v>65359661</v>
      </c>
      <c r="K38" s="26">
        <f t="array" ref="K38">INDEX(Data_KRGS!$2:$290,MATCH($B$6&amp;K$7,Data_KRGS!$B$2:$B$290&amp;Data_KRGS!$A$2:$A$290,0),MATCH($C38,variabel_2016,0))</f>
        <v>65072762</v>
      </c>
      <c r="L38" s="26">
        <f t="array" ref="L38">INDEX(Data_KRGS!$2:$290,MATCH($B$6&amp;L$7,Data_KRGS!$B$2:$B$290&amp;Data_KRGS!$A$2:$A$290,0),MATCH($C38,variabel_2016,0))</f>
        <v>99092155</v>
      </c>
    </row>
    <row r="39" spans="1:12">
      <c r="A39" s="16" t="s">
        <v>28</v>
      </c>
      <c r="B39" s="16" t="s">
        <v>211</v>
      </c>
      <c r="C39" s="16" t="s">
        <v>377</v>
      </c>
      <c r="D39" s="26">
        <f t="array" ref="D39">INDEX(Data_KRGS!$2:$29,MATCH($B$6&amp;D$7,Data_KRGS!$B$2:$B$29&amp;Data_KRGS!$A$2:$A$29,0),MATCH($C39,variabel_2016,0))</f>
        <v>0</v>
      </c>
      <c r="E39" s="26">
        <f t="array" ref="E39">INDEX(Data_KRGS!$2:$29,MATCH($B$6&amp;E$7,Data_KRGS!$B$2:$B$29&amp;Data_KRGS!$A$2:$A$29,0),MATCH($C39,variabel_2016,0))</f>
        <v>0</v>
      </c>
      <c r="F39" s="26">
        <f t="array" ref="F39">INDEX(Data_KRGS!$2:$29,MATCH($B$6&amp;F$7,Data_KRGS!$B$2:$B$29&amp;Data_KRGS!$A$2:$A$29,0),MATCH($C39,variabel_2016,0))</f>
        <v>0</v>
      </c>
      <c r="G39" s="26">
        <f t="array" ref="G39">INDEX(Data_KRGS!$2:$29,MATCH($B$6&amp;G$7,Data_KRGS!$B$2:$B$29&amp;Data_KRGS!$A$2:$A$29,0),MATCH($C39,variabel_2016,0))</f>
        <v>0</v>
      </c>
      <c r="H39" s="26">
        <f t="array" ref="H39">INDEX(Data_KRGS!$2:$290,MATCH($B$6&amp;H$7,Data_KRGS!$B$2:$B$290&amp;Data_KRGS!$A$2:$A$290,0),MATCH($C39,variabel_2016,0))</f>
        <v>0</v>
      </c>
      <c r="I39" s="26">
        <f t="array" ref="I39">INDEX(Data_KRGS!$2:$290,MATCH($B$6&amp;I$7,Data_KRGS!$B$2:$B$290&amp;Data_KRGS!$A$2:$A$290,0),MATCH($C39,variabel_2016,0))</f>
        <v>0</v>
      </c>
      <c r="J39" s="26">
        <f t="array" ref="J39">INDEX(Data_KRGS!$2:$290,MATCH($B$6&amp;J$7,Data_KRGS!$B$2:$B$290&amp;Data_KRGS!$A$2:$A$290,0),MATCH($C39,variabel_2016,0))</f>
        <v>0</v>
      </c>
      <c r="K39" s="26">
        <f t="array" ref="K39">INDEX(Data_KRGS!$2:$290,MATCH($B$6&amp;K$7,Data_KRGS!$B$2:$B$290&amp;Data_KRGS!$A$2:$A$290,0),MATCH($C39,variabel_2016,0))</f>
        <v>0</v>
      </c>
      <c r="L39" s="26">
        <f t="array" ref="L39">INDEX(Data_KRGS!$2:$290,MATCH($B$6&amp;L$7,Data_KRGS!$B$2:$B$290&amp;Data_KRGS!$A$2:$A$290,0),MATCH($C39,variabel_2016,0))</f>
        <v>0</v>
      </c>
    </row>
    <row r="40" spans="1:12">
      <c r="A40" s="16" t="s">
        <v>31</v>
      </c>
      <c r="B40" s="16" t="s">
        <v>213</v>
      </c>
      <c r="C40" s="16" t="s">
        <v>378</v>
      </c>
      <c r="D40" s="26">
        <f t="array" ref="D40">INDEX(Data_KRGS!$2:$29,MATCH($B$6&amp;D$7,Data_KRGS!$B$2:$B$29&amp;Data_KRGS!$A$2:$A$29,0),MATCH($C40,variabel_2016,0))</f>
        <v>0</v>
      </c>
      <c r="E40" s="26">
        <f t="array" ref="E40">INDEX(Data_KRGS!$2:$29,MATCH($B$6&amp;E$7,Data_KRGS!$B$2:$B$29&amp;Data_KRGS!$A$2:$A$29,0),MATCH($C40,variabel_2016,0))</f>
        <v>0</v>
      </c>
      <c r="F40" s="26">
        <f t="array" ref="F40">INDEX(Data_KRGS!$2:$29,MATCH($B$6&amp;F$7,Data_KRGS!$B$2:$B$29&amp;Data_KRGS!$A$2:$A$29,0),MATCH($C40,variabel_2016,0))</f>
        <v>0</v>
      </c>
      <c r="G40" s="26">
        <f t="array" ref="G40">INDEX(Data_KRGS!$2:$29,MATCH($B$6&amp;G$7,Data_KRGS!$B$2:$B$29&amp;Data_KRGS!$A$2:$A$29,0),MATCH($C40,variabel_2016,0))</f>
        <v>0</v>
      </c>
      <c r="H40" s="26">
        <f t="array" ref="H40">INDEX(Data_KRGS!$2:$290,MATCH($B$6&amp;H$7,Data_KRGS!$B$2:$B$290&amp;Data_KRGS!$A$2:$A$290,0),MATCH($C40,variabel_2016,0))</f>
        <v>0</v>
      </c>
      <c r="I40" s="26">
        <f t="array" ref="I40">INDEX(Data_KRGS!$2:$290,MATCH($B$6&amp;I$7,Data_KRGS!$B$2:$B$290&amp;Data_KRGS!$A$2:$A$290,0),MATCH($C40,variabel_2016,0))</f>
        <v>0</v>
      </c>
      <c r="J40" s="26">
        <f t="array" ref="J40">INDEX(Data_KRGS!$2:$290,MATCH($B$6&amp;J$7,Data_KRGS!$B$2:$B$290&amp;Data_KRGS!$A$2:$A$290,0),MATCH($C40,variabel_2016,0))</f>
        <v>0</v>
      </c>
      <c r="K40" s="26">
        <f t="array" ref="K40">INDEX(Data_KRGS!$2:$290,MATCH($B$6&amp;K$7,Data_KRGS!$B$2:$B$290&amp;Data_KRGS!$A$2:$A$290,0),MATCH($C40,variabel_2016,0))</f>
        <v>0</v>
      </c>
      <c r="L40" s="26">
        <f t="array" ref="L40">INDEX(Data_KRGS!$2:$290,MATCH($B$6&amp;L$7,Data_KRGS!$B$2:$B$290&amp;Data_KRGS!$A$2:$A$290,0),MATCH($C40,variabel_2016,0))</f>
        <v>0</v>
      </c>
    </row>
    <row r="41" spans="1:12">
      <c r="A41" s="16" t="s">
        <v>34</v>
      </c>
      <c r="B41" s="16" t="s">
        <v>215</v>
      </c>
      <c r="C41" s="16" t="s">
        <v>379</v>
      </c>
      <c r="D41" s="26">
        <f t="array" ref="D41">INDEX(Data_KRGS!$2:$29,MATCH($B$6&amp;D$7,Data_KRGS!$B$2:$B$29&amp;Data_KRGS!$A$2:$A$29,0),MATCH($C41,variabel_2016,0))</f>
        <v>0</v>
      </c>
      <c r="E41" s="26">
        <f t="array" ref="E41">INDEX(Data_KRGS!$2:$29,MATCH($B$6&amp;E$7,Data_KRGS!$B$2:$B$29&amp;Data_KRGS!$A$2:$A$29,0),MATCH($C41,variabel_2016,0))</f>
        <v>0</v>
      </c>
      <c r="F41" s="26">
        <f t="array" ref="F41">INDEX(Data_KRGS!$2:$29,MATCH($B$6&amp;F$7,Data_KRGS!$B$2:$B$29&amp;Data_KRGS!$A$2:$A$29,0),MATCH($C41,variabel_2016,0))</f>
        <v>0</v>
      </c>
      <c r="G41" s="26">
        <f t="array" ref="G41">INDEX(Data_KRGS!$2:$29,MATCH($B$6&amp;G$7,Data_KRGS!$B$2:$B$29&amp;Data_KRGS!$A$2:$A$29,0),MATCH($C41,variabel_2016,0))</f>
        <v>0</v>
      </c>
      <c r="H41" s="26">
        <f t="array" ref="H41">INDEX(Data_KRGS!$2:$290,MATCH($B$6&amp;H$7,Data_KRGS!$B$2:$B$290&amp;Data_KRGS!$A$2:$A$290,0),MATCH($C41,variabel_2016,0))</f>
        <v>0</v>
      </c>
      <c r="I41" s="26">
        <f t="array" ref="I41">INDEX(Data_KRGS!$2:$290,MATCH($B$6&amp;I$7,Data_KRGS!$B$2:$B$290&amp;Data_KRGS!$A$2:$A$290,0),MATCH($C41,variabel_2016,0))</f>
        <v>0</v>
      </c>
      <c r="J41" s="26">
        <f t="array" ref="J41">INDEX(Data_KRGS!$2:$290,MATCH($B$6&amp;J$7,Data_KRGS!$B$2:$B$290&amp;Data_KRGS!$A$2:$A$290,0),MATCH($C41,variabel_2016,0))</f>
        <v>0</v>
      </c>
      <c r="K41" s="26">
        <f t="array" ref="K41">INDEX(Data_KRGS!$2:$290,MATCH($B$6&amp;K$7,Data_KRGS!$B$2:$B$290&amp;Data_KRGS!$A$2:$A$290,0),MATCH($C41,variabel_2016,0))</f>
        <v>0</v>
      </c>
      <c r="L41" s="26">
        <f t="array" ref="L41">INDEX(Data_KRGS!$2:$290,MATCH($B$6&amp;L$7,Data_KRGS!$B$2:$B$290&amp;Data_KRGS!$A$2:$A$290,0),MATCH($C41,variabel_2016,0))</f>
        <v>0</v>
      </c>
    </row>
    <row r="42" spans="1:12">
      <c r="A42" s="16" t="s">
        <v>37</v>
      </c>
      <c r="B42" s="16" t="s">
        <v>88</v>
      </c>
      <c r="C42" s="16" t="s">
        <v>380</v>
      </c>
      <c r="D42" s="26">
        <f t="array" ref="D42">INDEX(Data_KRGS!$2:$29,MATCH($B$6&amp;D$7,Data_KRGS!$B$2:$B$29&amp;Data_KRGS!$A$2:$A$29,0),MATCH($C42,variabel_2016,0))</f>
        <v>0</v>
      </c>
      <c r="E42" s="26">
        <f t="array" ref="E42">INDEX(Data_KRGS!$2:$29,MATCH($B$6&amp;E$7,Data_KRGS!$B$2:$B$29&amp;Data_KRGS!$A$2:$A$29,0),MATCH($C42,variabel_2016,0))</f>
        <v>0</v>
      </c>
      <c r="F42" s="26">
        <f t="array" ref="F42">INDEX(Data_KRGS!$2:$29,MATCH($B$6&amp;F$7,Data_KRGS!$B$2:$B$29&amp;Data_KRGS!$A$2:$A$29,0),MATCH($C42,variabel_2016,0))</f>
        <v>0</v>
      </c>
      <c r="G42" s="26">
        <f t="array" ref="G42">INDEX(Data_KRGS!$2:$29,MATCH($B$6&amp;G$7,Data_KRGS!$B$2:$B$29&amp;Data_KRGS!$A$2:$A$29,0),MATCH($C42,variabel_2016,0))</f>
        <v>0</v>
      </c>
      <c r="H42" s="26">
        <f t="array" ref="H42">INDEX(Data_KRGS!$2:$290,MATCH($B$6&amp;H$7,Data_KRGS!$B$2:$B$290&amp;Data_KRGS!$A$2:$A$290,0),MATCH($C42,variabel_2016,0))</f>
        <v>0</v>
      </c>
      <c r="I42" s="26">
        <f t="array" ref="I42">INDEX(Data_KRGS!$2:$290,MATCH($B$6&amp;I$7,Data_KRGS!$B$2:$B$290&amp;Data_KRGS!$A$2:$A$290,0),MATCH($C42,variabel_2016,0))</f>
        <v>0</v>
      </c>
      <c r="J42" s="26">
        <f t="array" ref="J42">INDEX(Data_KRGS!$2:$290,MATCH($B$6&amp;J$7,Data_KRGS!$B$2:$B$290&amp;Data_KRGS!$A$2:$A$290,0),MATCH($C42,variabel_2016,0))</f>
        <v>0</v>
      </c>
      <c r="K42" s="26">
        <f t="array" ref="K42">INDEX(Data_KRGS!$2:$290,MATCH($B$6&amp;K$7,Data_KRGS!$B$2:$B$290&amp;Data_KRGS!$A$2:$A$290,0),MATCH($C42,variabel_2016,0))</f>
        <v>0</v>
      </c>
      <c r="L42" s="26">
        <f t="array" ref="L42">INDEX(Data_KRGS!$2:$290,MATCH($B$6&amp;L$7,Data_KRGS!$B$2:$B$290&amp;Data_KRGS!$A$2:$A$290,0),MATCH($C42,variabel_2016,0))</f>
        <v>0</v>
      </c>
    </row>
    <row r="43" spans="1:12">
      <c r="A43" s="16" t="s">
        <v>40</v>
      </c>
      <c r="B43" s="16" t="s">
        <v>218</v>
      </c>
      <c r="C43" s="16" t="s">
        <v>381</v>
      </c>
      <c r="D43" s="26">
        <f t="array" ref="D43">INDEX(Data_KRGS!$2:$29,MATCH($B$6&amp;D$7,Data_KRGS!$B$2:$B$29&amp;Data_KRGS!$A$2:$A$29,0),MATCH($C43,variabel_2016,0))</f>
        <v>0</v>
      </c>
      <c r="E43" s="26">
        <f t="array" ref="E43">INDEX(Data_KRGS!$2:$29,MATCH($B$6&amp;E$7,Data_KRGS!$B$2:$B$29&amp;Data_KRGS!$A$2:$A$29,0),MATCH($C43,variabel_2016,0))</f>
        <v>0</v>
      </c>
      <c r="F43" s="26">
        <f t="array" ref="F43">INDEX(Data_KRGS!$2:$29,MATCH($B$6&amp;F$7,Data_KRGS!$B$2:$B$29&amp;Data_KRGS!$A$2:$A$29,0),MATCH($C43,variabel_2016,0))</f>
        <v>0</v>
      </c>
      <c r="G43" s="26">
        <f t="array" ref="G43">INDEX(Data_KRGS!$2:$29,MATCH($B$6&amp;G$7,Data_KRGS!$B$2:$B$29&amp;Data_KRGS!$A$2:$A$29,0),MATCH($C43,variabel_2016,0))</f>
        <v>0</v>
      </c>
      <c r="H43" s="26">
        <f t="array" ref="H43">INDEX(Data_KRGS!$2:$290,MATCH($B$6&amp;H$7,Data_KRGS!$B$2:$B$290&amp;Data_KRGS!$A$2:$A$290,0),MATCH($C43,variabel_2016,0))</f>
        <v>0</v>
      </c>
      <c r="I43" s="26">
        <f t="array" ref="I43">INDEX(Data_KRGS!$2:$290,MATCH($B$6&amp;I$7,Data_KRGS!$B$2:$B$290&amp;Data_KRGS!$A$2:$A$290,0),MATCH($C43,variabel_2016,0))</f>
        <v>0</v>
      </c>
      <c r="J43" s="26">
        <f t="array" ref="J43">INDEX(Data_KRGS!$2:$290,MATCH($B$6&amp;J$7,Data_KRGS!$B$2:$B$290&amp;Data_KRGS!$A$2:$A$290,0),MATCH($C43,variabel_2016,0))</f>
        <v>0</v>
      </c>
      <c r="K43" s="26">
        <f t="array" ref="K43">INDEX(Data_KRGS!$2:$290,MATCH($B$6&amp;K$7,Data_KRGS!$B$2:$B$290&amp;Data_KRGS!$A$2:$A$290,0),MATCH($C43,variabel_2016,0))</f>
        <v>0</v>
      </c>
      <c r="L43" s="26">
        <f t="array" ref="L43">INDEX(Data_KRGS!$2:$290,MATCH($B$6&amp;L$7,Data_KRGS!$B$2:$B$290&amp;Data_KRGS!$A$2:$A$290,0),MATCH($C43,variabel_2016,0))</f>
        <v>0</v>
      </c>
    </row>
    <row r="44" spans="1:12">
      <c r="A44" s="16" t="s">
        <v>43</v>
      </c>
      <c r="B44" s="16" t="s">
        <v>90</v>
      </c>
      <c r="C44" s="16" t="s">
        <v>382</v>
      </c>
      <c r="D44" s="26">
        <f t="array" ref="D44">INDEX(Data_KRGS!$2:$29,MATCH($B$6&amp;D$7,Data_KRGS!$B$2:$B$29&amp;Data_KRGS!$A$2:$A$29,0),MATCH($C44,variabel_2016,0))</f>
        <v>0</v>
      </c>
      <c r="E44" s="26">
        <f t="array" ref="E44">INDEX(Data_KRGS!$2:$29,MATCH($B$6&amp;E$7,Data_KRGS!$B$2:$B$29&amp;Data_KRGS!$A$2:$A$29,0),MATCH($C44,variabel_2016,0))</f>
        <v>0</v>
      </c>
      <c r="F44" s="26">
        <f t="array" ref="F44">INDEX(Data_KRGS!$2:$29,MATCH($B$6&amp;F$7,Data_KRGS!$B$2:$B$29&amp;Data_KRGS!$A$2:$A$29,0),MATCH($C44,variabel_2016,0))</f>
        <v>0</v>
      </c>
      <c r="G44" s="26">
        <f t="array" ref="G44">INDEX(Data_KRGS!$2:$29,MATCH($B$6&amp;G$7,Data_KRGS!$B$2:$B$29&amp;Data_KRGS!$A$2:$A$29,0),MATCH($C44,variabel_2016,0))</f>
        <v>0</v>
      </c>
      <c r="H44" s="26">
        <f t="array" ref="H44">INDEX(Data_KRGS!$2:$290,MATCH($B$6&amp;H$7,Data_KRGS!$B$2:$B$290&amp;Data_KRGS!$A$2:$A$290,0),MATCH($C44,variabel_2016,0))</f>
        <v>0</v>
      </c>
      <c r="I44" s="26">
        <f t="array" ref="I44">INDEX(Data_KRGS!$2:$290,MATCH($B$6&amp;I$7,Data_KRGS!$B$2:$B$290&amp;Data_KRGS!$A$2:$A$290,0),MATCH($C44,variabel_2016,0))</f>
        <v>0</v>
      </c>
      <c r="J44" s="26">
        <f t="array" ref="J44">INDEX(Data_KRGS!$2:$290,MATCH($B$6&amp;J$7,Data_KRGS!$B$2:$B$290&amp;Data_KRGS!$A$2:$A$290,0),MATCH($C44,variabel_2016,0))</f>
        <v>0</v>
      </c>
      <c r="K44" s="26">
        <f t="array" ref="K44">INDEX(Data_KRGS!$2:$290,MATCH($B$6&amp;K$7,Data_KRGS!$B$2:$B$290&amp;Data_KRGS!$A$2:$A$290,0),MATCH($C44,variabel_2016,0))</f>
        <v>0</v>
      </c>
      <c r="L44" s="26">
        <f t="array" ref="L44">INDEX(Data_KRGS!$2:$290,MATCH($B$6&amp;L$7,Data_KRGS!$B$2:$B$290&amp;Data_KRGS!$A$2:$A$290,0),MATCH($C44,variabel_2016,0))</f>
        <v>0</v>
      </c>
    </row>
    <row r="45" spans="1:12">
      <c r="A45" s="16" t="s">
        <v>49</v>
      </c>
      <c r="B45" s="16" t="s">
        <v>221</v>
      </c>
      <c r="C45" s="16" t="s">
        <v>383</v>
      </c>
      <c r="D45" s="26">
        <f t="array" ref="D45">INDEX(Data_KRGS!$2:$29,MATCH($B$6&amp;D$7,Data_KRGS!$B$2:$B$29&amp;Data_KRGS!$A$2:$A$29,0),MATCH($C45,variabel_2016,0))</f>
        <v>0</v>
      </c>
      <c r="E45" s="26">
        <f t="array" ref="E45">INDEX(Data_KRGS!$2:$29,MATCH($B$6&amp;E$7,Data_KRGS!$B$2:$B$29&amp;Data_KRGS!$A$2:$A$29,0),MATCH($C45,variabel_2016,0))</f>
        <v>0</v>
      </c>
      <c r="F45" s="26">
        <f t="array" ref="F45">INDEX(Data_KRGS!$2:$29,MATCH($B$6&amp;F$7,Data_KRGS!$B$2:$B$29&amp;Data_KRGS!$A$2:$A$29,0),MATCH($C45,variabel_2016,0))</f>
        <v>0</v>
      </c>
      <c r="G45" s="26">
        <f t="array" ref="G45">INDEX(Data_KRGS!$2:$29,MATCH($B$6&amp;G$7,Data_KRGS!$B$2:$B$29&amp;Data_KRGS!$A$2:$A$29,0),MATCH($C45,variabel_2016,0))</f>
        <v>0</v>
      </c>
      <c r="H45" s="26">
        <f t="array" ref="H45">INDEX(Data_KRGS!$2:$290,MATCH($B$6&amp;H$7,Data_KRGS!$B$2:$B$290&amp;Data_KRGS!$A$2:$A$290,0),MATCH($C45,variabel_2016,0))</f>
        <v>0</v>
      </c>
      <c r="I45" s="26">
        <f t="array" ref="I45">INDEX(Data_KRGS!$2:$290,MATCH($B$6&amp;I$7,Data_KRGS!$B$2:$B$290&amp;Data_KRGS!$A$2:$A$290,0),MATCH($C45,variabel_2016,0))</f>
        <v>0</v>
      </c>
      <c r="J45" s="26">
        <f t="array" ref="J45">INDEX(Data_KRGS!$2:$290,MATCH($B$6&amp;J$7,Data_KRGS!$B$2:$B$290&amp;Data_KRGS!$A$2:$A$290,0),MATCH($C45,variabel_2016,0))</f>
        <v>0</v>
      </c>
      <c r="K45" s="26">
        <f t="array" ref="K45">INDEX(Data_KRGS!$2:$290,MATCH($B$6&amp;K$7,Data_KRGS!$B$2:$B$290&amp;Data_KRGS!$A$2:$A$290,0),MATCH($C45,variabel_2016,0))</f>
        <v>0</v>
      </c>
      <c r="L45" s="26">
        <f t="array" ref="L45">INDEX(Data_KRGS!$2:$290,MATCH($B$6&amp;L$7,Data_KRGS!$B$2:$B$290&amp;Data_KRGS!$A$2:$A$290,0),MATCH($C45,variabel_2016,0))</f>
        <v>0</v>
      </c>
    </row>
    <row r="46" spans="1:12">
      <c r="A46" s="16" t="s">
        <v>223</v>
      </c>
      <c r="B46" s="16" t="s">
        <v>224</v>
      </c>
      <c r="C46" s="16" t="s">
        <v>384</v>
      </c>
      <c r="D46" s="26">
        <f t="array" ref="D46">INDEX(Data_KRGS!$2:$29,MATCH($B$6&amp;D$7,Data_KRGS!$B$2:$B$29&amp;Data_KRGS!$A$2:$A$29,0),MATCH($C46,variabel_2016,0))</f>
        <v>0</v>
      </c>
      <c r="E46" s="26">
        <f t="array" ref="E46">INDEX(Data_KRGS!$2:$29,MATCH($B$6&amp;E$7,Data_KRGS!$B$2:$B$29&amp;Data_KRGS!$A$2:$A$29,0),MATCH($C46,variabel_2016,0))</f>
        <v>0</v>
      </c>
      <c r="F46" s="26">
        <f t="array" ref="F46">INDEX(Data_KRGS!$2:$29,MATCH($B$6&amp;F$7,Data_KRGS!$B$2:$B$29&amp;Data_KRGS!$A$2:$A$29,0),MATCH($C46,variabel_2016,0))</f>
        <v>0</v>
      </c>
      <c r="G46" s="26">
        <f t="array" ref="G46">INDEX(Data_KRGS!$2:$29,MATCH($B$6&amp;G$7,Data_KRGS!$B$2:$B$29&amp;Data_KRGS!$A$2:$A$29,0),MATCH($C46,variabel_2016,0))</f>
        <v>0</v>
      </c>
      <c r="H46" s="26">
        <f t="array" ref="H46">INDEX(Data_KRGS!$2:$290,MATCH($B$6&amp;H$7,Data_KRGS!$B$2:$B$290&amp;Data_KRGS!$A$2:$A$290,0),MATCH($C46,variabel_2016,0))</f>
        <v>0</v>
      </c>
      <c r="I46" s="26">
        <f t="array" ref="I46">INDEX(Data_KRGS!$2:$290,MATCH($B$6&amp;I$7,Data_KRGS!$B$2:$B$290&amp;Data_KRGS!$A$2:$A$290,0),MATCH($C46,variabel_2016,0))</f>
        <v>0</v>
      </c>
      <c r="J46" s="26">
        <f t="array" ref="J46">INDEX(Data_KRGS!$2:$290,MATCH($B$6&amp;J$7,Data_KRGS!$B$2:$B$290&amp;Data_KRGS!$A$2:$A$290,0),MATCH($C46,variabel_2016,0))</f>
        <v>0</v>
      </c>
      <c r="K46" s="26">
        <f t="array" ref="K46">INDEX(Data_KRGS!$2:$290,MATCH($B$6&amp;K$7,Data_KRGS!$B$2:$B$290&amp;Data_KRGS!$A$2:$A$290,0),MATCH($C46,variabel_2016,0))</f>
        <v>0</v>
      </c>
      <c r="L46" s="26">
        <f t="array" ref="L46">INDEX(Data_KRGS!$2:$290,MATCH($B$6&amp;L$7,Data_KRGS!$B$2:$B$290&amp;Data_KRGS!$A$2:$A$290,0),MATCH($C46,variabel_2016,0))</f>
        <v>0</v>
      </c>
    </row>
    <row r="47" spans="1:12">
      <c r="A47" s="16" t="s">
        <v>226</v>
      </c>
      <c r="B47" s="16" t="s">
        <v>227</v>
      </c>
      <c r="C47" s="16" t="s">
        <v>385</v>
      </c>
      <c r="D47" s="26">
        <f t="array" ref="D47">INDEX(Data_KRGS!$2:$29,MATCH($B$6&amp;D$7,Data_KRGS!$B$2:$B$29&amp;Data_KRGS!$A$2:$A$29,0),MATCH($C47,variabel_2016,0))</f>
        <v>0</v>
      </c>
      <c r="E47" s="26">
        <f t="array" ref="E47">INDEX(Data_KRGS!$2:$29,MATCH($B$6&amp;E$7,Data_KRGS!$B$2:$B$29&amp;Data_KRGS!$A$2:$A$29,0),MATCH($C47,variabel_2016,0))</f>
        <v>0</v>
      </c>
      <c r="F47" s="26">
        <f t="array" ref="F47">INDEX(Data_KRGS!$2:$29,MATCH($B$6&amp;F$7,Data_KRGS!$B$2:$B$29&amp;Data_KRGS!$A$2:$A$29,0),MATCH($C47,variabel_2016,0))</f>
        <v>0</v>
      </c>
      <c r="G47" s="26">
        <f t="array" ref="G47">INDEX(Data_KRGS!$2:$29,MATCH($B$6&amp;G$7,Data_KRGS!$B$2:$B$29&amp;Data_KRGS!$A$2:$A$29,0),MATCH($C47,variabel_2016,0))</f>
        <v>0</v>
      </c>
      <c r="H47" s="26">
        <f t="array" ref="H47">INDEX(Data_KRGS!$2:$290,MATCH($B$6&amp;H$7,Data_KRGS!$B$2:$B$290&amp;Data_KRGS!$A$2:$A$290,0),MATCH($C47,variabel_2016,0))</f>
        <v>0</v>
      </c>
      <c r="I47" s="26">
        <f t="array" ref="I47">INDEX(Data_KRGS!$2:$290,MATCH($B$6&amp;I$7,Data_KRGS!$B$2:$B$290&amp;Data_KRGS!$A$2:$A$290,0),MATCH($C47,variabel_2016,0))</f>
        <v>0</v>
      </c>
      <c r="J47" s="26">
        <f t="array" ref="J47">INDEX(Data_KRGS!$2:$290,MATCH($B$6&amp;J$7,Data_KRGS!$B$2:$B$290&amp;Data_KRGS!$A$2:$A$290,0),MATCH($C47,variabel_2016,0))</f>
        <v>0</v>
      </c>
      <c r="K47" s="26">
        <f t="array" ref="K47">INDEX(Data_KRGS!$2:$290,MATCH($B$6&amp;K$7,Data_KRGS!$B$2:$B$290&amp;Data_KRGS!$A$2:$A$290,0),MATCH($C47,variabel_2016,0))</f>
        <v>0</v>
      </c>
      <c r="L47" s="26">
        <f t="array" ref="L47">INDEX(Data_KRGS!$2:$290,MATCH($B$6&amp;L$7,Data_KRGS!$B$2:$B$290&amp;Data_KRGS!$A$2:$A$290,0),MATCH($C47,variabel_2016,0))</f>
        <v>0</v>
      </c>
    </row>
    <row r="48" spans="1:12">
      <c r="A48" s="16" t="s">
        <v>52</v>
      </c>
      <c r="B48" s="16" t="s">
        <v>229</v>
      </c>
      <c r="C48" s="16" t="s">
        <v>386</v>
      </c>
      <c r="D48" s="26">
        <f t="array" ref="D48">INDEX(Data_KRGS!$2:$29,MATCH($B$6&amp;D$7,Data_KRGS!$B$2:$B$29&amp;Data_KRGS!$A$2:$A$29,0),MATCH($C48,variabel_2016,0))</f>
        <v>0</v>
      </c>
      <c r="E48" s="26">
        <f t="array" ref="E48">INDEX(Data_KRGS!$2:$29,MATCH($B$6&amp;E$7,Data_KRGS!$B$2:$B$29&amp;Data_KRGS!$A$2:$A$29,0),MATCH($C48,variabel_2016,0))</f>
        <v>0</v>
      </c>
      <c r="F48" s="26">
        <f t="array" ref="F48">INDEX(Data_KRGS!$2:$29,MATCH($B$6&amp;F$7,Data_KRGS!$B$2:$B$29&amp;Data_KRGS!$A$2:$A$29,0),MATCH($C48,variabel_2016,0))</f>
        <v>0</v>
      </c>
      <c r="G48" s="26">
        <f t="array" ref="G48">INDEX(Data_KRGS!$2:$29,MATCH($B$6&amp;G$7,Data_KRGS!$B$2:$B$29&amp;Data_KRGS!$A$2:$A$29,0),MATCH($C48,variabel_2016,0))</f>
        <v>0</v>
      </c>
      <c r="H48" s="26">
        <f t="array" ref="H48">INDEX(Data_KRGS!$2:$290,MATCH($B$6&amp;H$7,Data_KRGS!$B$2:$B$290&amp;Data_KRGS!$A$2:$A$290,0),MATCH($C48,variabel_2016,0))</f>
        <v>0</v>
      </c>
      <c r="I48" s="26">
        <f t="array" ref="I48">INDEX(Data_KRGS!$2:$290,MATCH($B$6&amp;I$7,Data_KRGS!$B$2:$B$290&amp;Data_KRGS!$A$2:$A$290,0),MATCH($C48,variabel_2016,0))</f>
        <v>0</v>
      </c>
      <c r="J48" s="26">
        <f t="array" ref="J48">INDEX(Data_KRGS!$2:$290,MATCH($B$6&amp;J$7,Data_KRGS!$B$2:$B$290&amp;Data_KRGS!$A$2:$A$290,0),MATCH($C48,variabel_2016,0))</f>
        <v>0</v>
      </c>
      <c r="K48" s="26">
        <f t="array" ref="K48">INDEX(Data_KRGS!$2:$290,MATCH($B$6&amp;K$7,Data_KRGS!$B$2:$B$290&amp;Data_KRGS!$A$2:$A$290,0),MATCH($C48,variabel_2016,0))</f>
        <v>0</v>
      </c>
      <c r="L48" s="26">
        <f t="array" ref="L48">INDEX(Data_KRGS!$2:$290,MATCH($B$6&amp;L$7,Data_KRGS!$B$2:$B$290&amp;Data_KRGS!$A$2:$A$290,0),MATCH($C48,variabel_2016,0))</f>
        <v>0</v>
      </c>
    </row>
    <row r="49" spans="1:12">
      <c r="A49" s="16" t="s">
        <v>58</v>
      </c>
      <c r="B49" s="16" t="s">
        <v>231</v>
      </c>
      <c r="C49" s="16" t="s">
        <v>387</v>
      </c>
      <c r="D49" s="26">
        <f t="array" ref="D49">INDEX(Data_KRGS!$2:$29,MATCH($B$6&amp;D$7,Data_KRGS!$B$2:$B$29&amp;Data_KRGS!$A$2:$A$29,0),MATCH($C49,variabel_2016,0))</f>
        <v>34548</v>
      </c>
      <c r="E49" s="26">
        <f t="array" ref="E49">INDEX(Data_KRGS!$2:$29,MATCH($B$6&amp;E$7,Data_KRGS!$B$2:$B$29&amp;Data_KRGS!$A$2:$A$29,0),MATCH($C49,variabel_2016,0))</f>
        <v>182360</v>
      </c>
      <c r="F49" s="26">
        <f t="array" ref="F49">INDEX(Data_KRGS!$2:$29,MATCH($B$6&amp;F$7,Data_KRGS!$B$2:$B$29&amp;Data_KRGS!$A$2:$A$29,0),MATCH($C49,variabel_2016,0))</f>
        <v>234967</v>
      </c>
      <c r="G49" s="26">
        <f t="array" ref="G49">INDEX(Data_KRGS!$2:$29,MATCH($B$6&amp;G$7,Data_KRGS!$B$2:$B$29&amp;Data_KRGS!$A$2:$A$29,0),MATCH($C49,variabel_2016,0))</f>
        <v>108493</v>
      </c>
      <c r="H49" s="26">
        <f t="array" ref="H49">INDEX(Data_KRGS!$2:$290,MATCH($B$6&amp;H$7,Data_KRGS!$B$2:$B$290&amp;Data_KRGS!$A$2:$A$290,0),MATCH($C49,variabel_2016,0))</f>
        <v>0</v>
      </c>
      <c r="I49" s="26">
        <f t="array" ref="I49">INDEX(Data_KRGS!$2:$290,MATCH($B$6&amp;I$7,Data_KRGS!$B$2:$B$290&amp;Data_KRGS!$A$2:$A$290,0),MATCH($C49,variabel_2016,0))</f>
        <v>0</v>
      </c>
      <c r="J49" s="26">
        <f t="array" ref="J49">INDEX(Data_KRGS!$2:$290,MATCH($B$6&amp;J$7,Data_KRGS!$B$2:$B$290&amp;Data_KRGS!$A$2:$A$290,0),MATCH($C49,variabel_2016,0))</f>
        <v>0</v>
      </c>
      <c r="K49" s="26">
        <f t="array" ref="K49">INDEX(Data_KRGS!$2:$290,MATCH($B$6&amp;K$7,Data_KRGS!$B$2:$B$290&amp;Data_KRGS!$A$2:$A$290,0),MATCH($C49,variabel_2016,0))</f>
        <v>0</v>
      </c>
      <c r="L49" s="26">
        <f t="array" ref="L49">INDEX(Data_KRGS!$2:$290,MATCH($B$6&amp;L$7,Data_KRGS!$B$2:$B$290&amp;Data_KRGS!$A$2:$A$290,0),MATCH($C49,variabel_2016,0))</f>
        <v>2443</v>
      </c>
    </row>
    <row r="50" spans="1:12">
      <c r="A50" s="16" t="s">
        <v>233</v>
      </c>
      <c r="B50" s="16" t="s">
        <v>234</v>
      </c>
      <c r="C50" s="16" t="s">
        <v>388</v>
      </c>
      <c r="D50" s="26">
        <f t="array" ref="D50">INDEX(Data_KRGS!$2:$29,MATCH($B$6&amp;D$7,Data_KRGS!$B$2:$B$29&amp;Data_KRGS!$A$2:$A$29,0),MATCH($C50,variabel_2016,0))</f>
        <v>4574</v>
      </c>
      <c r="E50" s="26">
        <f t="array" ref="E50">INDEX(Data_KRGS!$2:$29,MATCH($B$6&amp;E$7,Data_KRGS!$B$2:$B$29&amp;Data_KRGS!$A$2:$A$29,0),MATCH($C50,variabel_2016,0))</f>
        <v>0</v>
      </c>
      <c r="F50" s="26">
        <f t="array" ref="F50">INDEX(Data_KRGS!$2:$29,MATCH($B$6&amp;F$7,Data_KRGS!$B$2:$B$29&amp;Data_KRGS!$A$2:$A$29,0),MATCH($C50,variabel_2016,0))</f>
        <v>0</v>
      </c>
      <c r="G50" s="26">
        <f t="array" ref="G50">INDEX(Data_KRGS!$2:$29,MATCH($B$6&amp;G$7,Data_KRGS!$B$2:$B$29&amp;Data_KRGS!$A$2:$A$29,0),MATCH($C50,variabel_2016,0))</f>
        <v>0</v>
      </c>
      <c r="H50" s="26">
        <f t="array" ref="H50">INDEX(Data_KRGS!$2:$290,MATCH($B$6&amp;H$7,Data_KRGS!$B$2:$B$290&amp;Data_KRGS!$A$2:$A$290,0),MATCH($C50,variabel_2016,0))</f>
        <v>1000</v>
      </c>
      <c r="I50" s="26">
        <f t="array" ref="I50">INDEX(Data_KRGS!$2:$290,MATCH($B$6&amp;I$7,Data_KRGS!$B$2:$B$290&amp;Data_KRGS!$A$2:$A$290,0),MATCH($C50,variabel_2016,0))</f>
        <v>5137</v>
      </c>
      <c r="J50" s="26">
        <f t="array" ref="J50">INDEX(Data_KRGS!$2:$290,MATCH($B$6&amp;J$7,Data_KRGS!$B$2:$B$290&amp;Data_KRGS!$A$2:$A$290,0),MATCH($C50,variabel_2016,0))</f>
        <v>15925</v>
      </c>
      <c r="K50" s="26">
        <f t="array" ref="K50">INDEX(Data_KRGS!$2:$290,MATCH($B$6&amp;K$7,Data_KRGS!$B$2:$B$290&amp;Data_KRGS!$A$2:$A$290,0),MATCH($C50,variabel_2016,0))</f>
        <v>5757</v>
      </c>
      <c r="L50" s="26">
        <f t="array" ref="L50">INDEX(Data_KRGS!$2:$290,MATCH($B$6&amp;L$7,Data_KRGS!$B$2:$B$290&amp;Data_KRGS!$A$2:$A$290,0),MATCH($C50,variabel_2016,0))</f>
        <v>2905</v>
      </c>
    </row>
    <row r="51" spans="1:12">
      <c r="A51" s="16" t="s">
        <v>236</v>
      </c>
      <c r="B51" s="16" t="s">
        <v>237</v>
      </c>
      <c r="C51" s="16" t="s">
        <v>389</v>
      </c>
      <c r="D51" s="26">
        <f t="array" ref="D51">INDEX(Data_KRGS!$2:$29,MATCH($B$6&amp;D$7,Data_KRGS!$B$2:$B$29&amp;Data_KRGS!$A$2:$A$29,0),MATCH($C51,variabel_2016,0))</f>
        <v>9889</v>
      </c>
      <c r="E51" s="26">
        <f t="array" ref="E51">INDEX(Data_KRGS!$2:$29,MATCH($B$6&amp;E$7,Data_KRGS!$B$2:$B$29&amp;Data_KRGS!$A$2:$A$29,0),MATCH($C51,variabel_2016,0))</f>
        <v>9111</v>
      </c>
      <c r="F51" s="26">
        <f t="array" ref="F51">INDEX(Data_KRGS!$2:$29,MATCH($B$6&amp;F$7,Data_KRGS!$B$2:$B$29&amp;Data_KRGS!$A$2:$A$29,0),MATCH($C51,variabel_2016,0))</f>
        <v>17266</v>
      </c>
      <c r="G51" s="26">
        <f t="array" ref="G51">INDEX(Data_KRGS!$2:$29,MATCH($B$6&amp;G$7,Data_KRGS!$B$2:$B$29&amp;Data_KRGS!$A$2:$A$29,0),MATCH($C51,variabel_2016,0))</f>
        <v>9746</v>
      </c>
      <c r="H51" s="26">
        <f t="array" ref="H51">INDEX(Data_KRGS!$2:$290,MATCH($B$6&amp;H$7,Data_KRGS!$B$2:$B$290&amp;Data_KRGS!$A$2:$A$290,0),MATCH($C51,variabel_2016,0))</f>
        <v>30</v>
      </c>
      <c r="I51" s="26">
        <f t="array" ref="I51">INDEX(Data_KRGS!$2:$290,MATCH($B$6&amp;I$7,Data_KRGS!$B$2:$B$290&amp;Data_KRGS!$A$2:$A$290,0),MATCH($C51,variabel_2016,0))</f>
        <v>4518</v>
      </c>
      <c r="J51" s="26">
        <f t="array" ref="J51">INDEX(Data_KRGS!$2:$290,MATCH($B$6&amp;J$7,Data_KRGS!$B$2:$B$290&amp;Data_KRGS!$A$2:$A$290,0),MATCH($C51,variabel_2016,0))</f>
        <v>0</v>
      </c>
      <c r="K51" s="26">
        <f t="array" ref="K51">INDEX(Data_KRGS!$2:$290,MATCH($B$6&amp;K$7,Data_KRGS!$B$2:$B$290&amp;Data_KRGS!$A$2:$A$290,0),MATCH($C51,variabel_2016,0))</f>
        <v>0</v>
      </c>
      <c r="L51" s="26">
        <f t="array" ref="L51">INDEX(Data_KRGS!$2:$290,MATCH($B$6&amp;L$7,Data_KRGS!$B$2:$B$290&amp;Data_KRGS!$A$2:$A$290,0),MATCH($C51,variabel_2016,0))</f>
        <v>22571</v>
      </c>
    </row>
    <row r="52" spans="1:12">
      <c r="A52" s="16" t="s">
        <v>239</v>
      </c>
      <c r="B52" s="16" t="s">
        <v>96</v>
      </c>
      <c r="C52" s="16" t="s">
        <v>390</v>
      </c>
      <c r="D52" s="26">
        <f t="array" ref="D52">INDEX(Data_KRGS!$2:$29,MATCH($B$6&amp;D$7,Data_KRGS!$B$2:$B$29&amp;Data_KRGS!$A$2:$A$29,0),MATCH($C52,variabel_2016,0))</f>
        <v>1753569</v>
      </c>
      <c r="E52" s="26">
        <f t="array" ref="E52">INDEX(Data_KRGS!$2:$29,MATCH($B$6&amp;E$7,Data_KRGS!$B$2:$B$29&amp;Data_KRGS!$A$2:$A$29,0),MATCH($C52,variabel_2016,0))</f>
        <v>1485374</v>
      </c>
      <c r="F52" s="26">
        <f t="array" ref="F52">INDEX(Data_KRGS!$2:$29,MATCH($B$6&amp;F$7,Data_KRGS!$B$2:$B$29&amp;Data_KRGS!$A$2:$A$29,0),MATCH($C52,variabel_2016,0))</f>
        <v>1100434</v>
      </c>
      <c r="G52" s="26">
        <f t="array" ref="G52">INDEX(Data_KRGS!$2:$29,MATCH($B$6&amp;G$7,Data_KRGS!$B$2:$B$29&amp;Data_KRGS!$A$2:$A$29,0),MATCH($C52,variabel_2016,0))</f>
        <v>1161701</v>
      </c>
      <c r="H52" s="26">
        <f t="array" ref="H52">INDEX(Data_KRGS!$2:$290,MATCH($B$6&amp;H$7,Data_KRGS!$B$2:$B$290&amp;Data_KRGS!$A$2:$A$290,0),MATCH($C52,variabel_2016,0))</f>
        <v>1039563</v>
      </c>
      <c r="I52" s="26">
        <f t="array" ref="I52">INDEX(Data_KRGS!$2:$290,MATCH($B$6&amp;I$7,Data_KRGS!$B$2:$B$290&amp;Data_KRGS!$A$2:$A$290,0),MATCH($C52,variabel_2016,0))</f>
        <v>867536</v>
      </c>
      <c r="J52" s="26">
        <f t="array" ref="J52">INDEX(Data_KRGS!$2:$290,MATCH($B$6&amp;J$7,Data_KRGS!$B$2:$B$290&amp;Data_KRGS!$A$2:$A$290,0),MATCH($C52,variabel_2016,0))</f>
        <v>1984568</v>
      </c>
      <c r="K52" s="26">
        <f t="array" ref="K52">INDEX(Data_KRGS!$2:$290,MATCH($B$6&amp;K$7,Data_KRGS!$B$2:$B$290&amp;Data_KRGS!$A$2:$A$290,0),MATCH($C52,variabel_2016,0))</f>
        <v>2800798</v>
      </c>
      <c r="L52" s="26">
        <f t="array" ref="L52">INDEX(Data_KRGS!$2:$290,MATCH($B$6&amp;L$7,Data_KRGS!$B$2:$B$290&amp;Data_KRGS!$A$2:$A$290,0),MATCH($C52,variabel_2016,0))</f>
        <v>2035102</v>
      </c>
    </row>
    <row r="53" spans="1:12">
      <c r="A53" s="16" t="s">
        <v>241</v>
      </c>
      <c r="B53" s="16" t="s">
        <v>98</v>
      </c>
      <c r="C53" s="16" t="s">
        <v>391</v>
      </c>
      <c r="D53" s="26">
        <f t="array" ref="D53">INDEX(Data_KRGS!$2:$29,MATCH($B$6&amp;D$7,Data_KRGS!$B$2:$B$29&amp;Data_KRGS!$A$2:$A$29,0),MATCH($C53,variabel_2016,0))</f>
        <v>7227</v>
      </c>
      <c r="E53" s="26">
        <f t="array" ref="E53">INDEX(Data_KRGS!$2:$29,MATCH($B$6&amp;E$7,Data_KRGS!$B$2:$B$29&amp;Data_KRGS!$A$2:$A$29,0),MATCH($C53,variabel_2016,0))</f>
        <v>6335</v>
      </c>
      <c r="F53" s="26">
        <f t="array" ref="F53">INDEX(Data_KRGS!$2:$29,MATCH($B$6&amp;F$7,Data_KRGS!$B$2:$B$29&amp;Data_KRGS!$A$2:$A$29,0),MATCH($C53,variabel_2016,0))</f>
        <v>9058</v>
      </c>
      <c r="G53" s="26">
        <f t="array" ref="G53">INDEX(Data_KRGS!$2:$29,MATCH($B$6&amp;G$7,Data_KRGS!$B$2:$B$29&amp;Data_KRGS!$A$2:$A$29,0),MATCH($C53,variabel_2016,0))</f>
        <v>25596</v>
      </c>
      <c r="H53" s="26">
        <f t="array" ref="H53">INDEX(Data_KRGS!$2:$290,MATCH($B$6&amp;H$7,Data_KRGS!$B$2:$B$290&amp;Data_KRGS!$A$2:$A$290,0),MATCH($C53,variabel_2016,0))</f>
        <v>14852</v>
      </c>
      <c r="I53" s="26">
        <f t="array" ref="I53">INDEX(Data_KRGS!$2:$290,MATCH($B$6&amp;I$7,Data_KRGS!$B$2:$B$290&amp;Data_KRGS!$A$2:$A$290,0),MATCH($C53,variabel_2016,0))</f>
        <v>15212</v>
      </c>
      <c r="J53" s="26">
        <f t="array" ref="J53">INDEX(Data_KRGS!$2:$290,MATCH($B$6&amp;J$7,Data_KRGS!$B$2:$B$290&amp;Data_KRGS!$A$2:$A$290,0),MATCH($C53,variabel_2016,0))</f>
        <v>16948</v>
      </c>
      <c r="K53" s="26">
        <f t="array" ref="K53">INDEX(Data_KRGS!$2:$290,MATCH($B$6&amp;K$7,Data_KRGS!$B$2:$B$290&amp;Data_KRGS!$A$2:$A$290,0),MATCH($C53,variabel_2016,0))</f>
        <v>16634</v>
      </c>
      <c r="L53" s="26">
        <f t="array" ref="L53">INDEX(Data_KRGS!$2:$290,MATCH($B$6&amp;L$7,Data_KRGS!$B$2:$B$290&amp;Data_KRGS!$A$2:$A$290,0),MATCH($C53,variabel_2016,0))</f>
        <v>15528</v>
      </c>
    </row>
    <row r="54" spans="1:12">
      <c r="A54" s="16"/>
      <c r="B54" s="18" t="s">
        <v>100</v>
      </c>
      <c r="C54" s="16" t="s">
        <v>392</v>
      </c>
      <c r="D54" s="26">
        <f t="array" ref="D54">INDEX(Data_KRGS!$2:$29,MATCH($B$6&amp;D$7,Data_KRGS!$B$2:$B$29&amp;Data_KRGS!$A$2:$A$29,0),MATCH($C54,variabel_2016,0))</f>
        <v>690526973</v>
      </c>
      <c r="E54" s="26">
        <f t="array" ref="E54">INDEX(Data_KRGS!$2:$29,MATCH($B$6&amp;E$7,Data_KRGS!$B$2:$B$29&amp;Data_KRGS!$A$2:$A$29,0),MATCH($C54,variabel_2016,0))</f>
        <v>736054854</v>
      </c>
      <c r="F54" s="26">
        <f t="array" ref="F54">INDEX(Data_KRGS!$2:$29,MATCH($B$6&amp;F$7,Data_KRGS!$B$2:$B$29&amp;Data_KRGS!$A$2:$A$29,0),MATCH($C54,variabel_2016,0))</f>
        <v>757296944</v>
      </c>
      <c r="G54" s="26">
        <f t="array" ref="G54">INDEX(Data_KRGS!$2:$29,MATCH($B$6&amp;G$7,Data_KRGS!$B$2:$B$29&amp;Data_KRGS!$A$2:$A$29,0),MATCH($C54,variabel_2016,0))</f>
        <v>887314757</v>
      </c>
      <c r="H54" s="26">
        <f t="array" ref="H54">INDEX(Data_KRGS!$2:$290,MATCH($B$6&amp;H$7,Data_KRGS!$B$2:$B$290&amp;Data_KRGS!$A$2:$A$290,0),MATCH($C54,variabel_2016,0))</f>
        <v>922050141</v>
      </c>
      <c r="I54" s="26">
        <f t="array" ref="I54">INDEX(Data_KRGS!$2:$290,MATCH($B$6&amp;I$7,Data_KRGS!$B$2:$B$290&amp;Data_KRGS!$A$2:$A$290,0),MATCH($C54,variabel_2016,0))</f>
        <v>952967072</v>
      </c>
      <c r="J54" s="26">
        <f t="array" ref="J54">INDEX(Data_KRGS!$2:$290,MATCH($B$6&amp;J$7,Data_KRGS!$B$2:$B$290&amp;Data_KRGS!$A$2:$A$290,0),MATCH($C54,variabel_2016,0))</f>
        <v>860619369</v>
      </c>
      <c r="K54" s="26">
        <f t="array" ref="K54">INDEX(Data_KRGS!$2:$290,MATCH($B$6&amp;K$7,Data_KRGS!$B$2:$B$290&amp;Data_KRGS!$A$2:$A$290,0),MATCH($C54,variabel_2016,0))</f>
        <v>910465582</v>
      </c>
      <c r="L54" s="26">
        <f t="array" ref="L54">INDEX(Data_KRGS!$2:$290,MATCH($B$6&amp;L$7,Data_KRGS!$B$2:$B$290&amp;Data_KRGS!$A$2:$A$290,0),MATCH($C54,variabel_2016,0))</f>
        <v>1000099315</v>
      </c>
    </row>
    <row r="55" spans="1:12">
      <c r="A55" s="20"/>
      <c r="B55" s="42"/>
      <c r="C55" s="41" t="s">
        <v>1</v>
      </c>
      <c r="D55" s="67">
        <f t="shared" ref="D55:L55" si="2">D$9</f>
        <v>2016</v>
      </c>
      <c r="E55" s="67">
        <f t="shared" si="2"/>
        <v>2017</v>
      </c>
      <c r="F55" s="67">
        <f t="shared" si="2"/>
        <v>2018</v>
      </c>
      <c r="G55" s="67">
        <f t="shared" si="2"/>
        <v>2019</v>
      </c>
      <c r="H55" s="67">
        <f t="shared" si="2"/>
        <v>2020</v>
      </c>
      <c r="I55" s="67">
        <f t="shared" si="2"/>
        <v>2021</v>
      </c>
      <c r="J55" s="67">
        <f t="shared" si="2"/>
        <v>2022</v>
      </c>
      <c r="K55" s="67">
        <f t="shared" si="2"/>
        <v>2023</v>
      </c>
      <c r="L55" s="67">
        <f t="shared" si="2"/>
        <v>2024</v>
      </c>
    </row>
    <row r="56" spans="1:12">
      <c r="A56" s="42"/>
      <c r="B56" s="20" t="s">
        <v>102</v>
      </c>
      <c r="C56" s="12"/>
      <c r="D56" s="27" t="s">
        <v>3</v>
      </c>
      <c r="E56" s="27" t="s">
        <v>3</v>
      </c>
      <c r="F56" s="27" t="s">
        <v>3</v>
      </c>
      <c r="G56" s="27" t="s">
        <v>3</v>
      </c>
      <c r="H56" s="27" t="s">
        <v>3</v>
      </c>
      <c r="I56" s="27" t="s">
        <v>3</v>
      </c>
      <c r="J56" s="27" t="s">
        <v>3</v>
      </c>
      <c r="K56" s="27" t="s">
        <v>3</v>
      </c>
      <c r="L56" s="27" t="s">
        <v>3</v>
      </c>
    </row>
    <row r="57" spans="1:12">
      <c r="A57" s="16"/>
      <c r="B57" s="18" t="s">
        <v>244</v>
      </c>
      <c r="C57" s="41"/>
      <c r="D57" s="28"/>
      <c r="E57" s="28"/>
      <c r="F57" s="28"/>
      <c r="G57" s="28"/>
      <c r="H57" s="28"/>
      <c r="I57" s="28"/>
      <c r="J57" s="28"/>
      <c r="K57" s="28"/>
      <c r="L57" s="28"/>
    </row>
    <row r="58" spans="1:12">
      <c r="A58" s="16" t="s">
        <v>4</v>
      </c>
      <c r="B58" s="16" t="s">
        <v>103</v>
      </c>
      <c r="C58" s="16" t="s">
        <v>393</v>
      </c>
      <c r="D58" s="26">
        <f t="array" ref="D58">INDEX(Data_KRGS!$2:$29,MATCH($B$6&amp;D$7,Data_KRGS!$B$2:$B$29&amp;Data_KRGS!$A$2:$A$29,0),MATCH($C58,variabel_2016,0))</f>
        <v>647072630</v>
      </c>
      <c r="E58" s="26">
        <f t="array" ref="E58">INDEX(Data_KRGS!$2:$29,MATCH($B$6&amp;E$7,Data_KRGS!$B$2:$B$29&amp;Data_KRGS!$A$2:$A$29,0),MATCH($C58,variabel_2016,0))</f>
        <v>693278191</v>
      </c>
      <c r="F58" s="26">
        <f t="array" ref="F58">INDEX(Data_KRGS!$2:$29,MATCH($B$6&amp;F$7,Data_KRGS!$B$2:$B$29&amp;Data_KRGS!$A$2:$A$29,0),MATCH($C58,variabel_2016,0))</f>
        <v>714550958</v>
      </c>
      <c r="G58" s="26">
        <f t="array" ref="G58">INDEX(Data_KRGS!$2:$29,MATCH($B$6&amp;G$7,Data_KRGS!$B$2:$B$29&amp;Data_KRGS!$A$2:$A$29,0),MATCH($C58,variabel_2016,0))</f>
        <v>843900445</v>
      </c>
      <c r="H58" s="26">
        <f t="array" ref="H58">INDEX(Data_KRGS!$2:$290,MATCH($B$6&amp;H$7,Data_KRGS!$B$2:$B$290&amp;Data_KRGS!$A$2:$A$290,0),MATCH($C58,variabel_2016,0))</f>
        <v>877976316</v>
      </c>
      <c r="I58" s="26">
        <f t="array" ref="I58">INDEX(Data_KRGS!$2:$290,MATCH($B$6&amp;I$7,Data_KRGS!$B$2:$B$290&amp;Data_KRGS!$A$2:$A$290,0),MATCH($C58,variabel_2016,0))</f>
        <v>903688394</v>
      </c>
      <c r="J58" s="26">
        <f t="array" ref="J58">INDEX(Data_KRGS!$2:$290,MATCH($B$6&amp;J$7,Data_KRGS!$B$2:$B$290&amp;Data_KRGS!$A$2:$A$290,0),MATCH($C58,variabel_2016,0))</f>
        <v>812015868</v>
      </c>
      <c r="K58" s="26">
        <f t="array" ref="K58">INDEX(Data_KRGS!$2:$290,MATCH($B$6&amp;K$7,Data_KRGS!$B$2:$B$290&amp;Data_KRGS!$A$2:$A$290,0),MATCH($C58,variabel_2016,0))</f>
        <v>855664939</v>
      </c>
      <c r="L58" s="26">
        <f t="array" ref="L58">INDEX(Data_KRGS!$2:$290,MATCH($B$6&amp;L$7,Data_KRGS!$B$2:$B$290&amp;Data_KRGS!$A$2:$A$290,0),MATCH($C58,variabel_2016,0))</f>
        <v>941739866</v>
      </c>
    </row>
    <row r="59" spans="1:12">
      <c r="A59" s="16" t="s">
        <v>7</v>
      </c>
      <c r="B59" s="16" t="s">
        <v>246</v>
      </c>
      <c r="C59" s="16" t="s">
        <v>394</v>
      </c>
      <c r="D59" s="26">
        <f t="array" ref="D59">INDEX(Data_KRGS!$2:$29,MATCH($B$6&amp;D$7,Data_KRGS!$B$2:$B$29&amp;Data_KRGS!$A$2:$A$29,0),MATCH($C59,variabel_2016,0))</f>
        <v>0</v>
      </c>
      <c r="E59" s="26">
        <f t="array" ref="E59">INDEX(Data_KRGS!$2:$29,MATCH($B$6&amp;E$7,Data_KRGS!$B$2:$B$29&amp;Data_KRGS!$A$2:$A$29,0),MATCH($C59,variabel_2016,0))</f>
        <v>0</v>
      </c>
      <c r="F59" s="26">
        <f t="array" ref="F59">INDEX(Data_KRGS!$2:$29,MATCH($B$6&amp;F$7,Data_KRGS!$B$2:$B$29&amp;Data_KRGS!$A$2:$A$29,0),MATCH($C59,variabel_2016,0))</f>
        <v>0</v>
      </c>
      <c r="G59" s="26">
        <f t="array" ref="G59">INDEX(Data_KRGS!$2:$29,MATCH($B$6&amp;G$7,Data_KRGS!$B$2:$B$29&amp;Data_KRGS!$A$2:$A$29,0),MATCH($C59,variabel_2016,0))</f>
        <v>0</v>
      </c>
      <c r="H59" s="26">
        <f t="array" ref="H59">INDEX(Data_KRGS!$2:$290,MATCH($B$6&amp;H$7,Data_KRGS!$B$2:$B$290&amp;Data_KRGS!$A$2:$A$290,0),MATCH($C59,variabel_2016,0))</f>
        <v>0</v>
      </c>
      <c r="I59" s="26">
        <f t="array" ref="I59">INDEX(Data_KRGS!$2:$290,MATCH($B$6&amp;I$7,Data_KRGS!$B$2:$B$290&amp;Data_KRGS!$A$2:$A$290,0),MATCH($C59,variabel_2016,0))</f>
        <v>0</v>
      </c>
      <c r="J59" s="26">
        <f t="array" ref="J59">INDEX(Data_KRGS!$2:$290,MATCH($B$6&amp;J$7,Data_KRGS!$B$2:$B$290&amp;Data_KRGS!$A$2:$A$290,0),MATCH($C59,variabel_2016,0))</f>
        <v>0</v>
      </c>
      <c r="K59" s="26">
        <f t="array" ref="K59">INDEX(Data_KRGS!$2:$290,MATCH($B$6&amp;K$7,Data_KRGS!$B$2:$B$290&amp;Data_KRGS!$A$2:$A$290,0),MATCH($C59,variabel_2016,0))</f>
        <v>0</v>
      </c>
      <c r="L59" s="26">
        <f t="array" ref="L59">INDEX(Data_KRGS!$2:$290,MATCH($B$6&amp;L$7,Data_KRGS!$B$2:$B$290&amp;Data_KRGS!$A$2:$A$290,0),MATCH($C59,variabel_2016,0))</f>
        <v>0</v>
      </c>
    </row>
    <row r="60" spans="1:12">
      <c r="A60" s="16" t="s">
        <v>13</v>
      </c>
      <c r="B60" s="16" t="s">
        <v>248</v>
      </c>
      <c r="C60" s="16" t="s">
        <v>395</v>
      </c>
      <c r="D60" s="26">
        <f t="array" ref="D60">INDEX(Data_KRGS!$2:$29,MATCH($B$6&amp;D$7,Data_KRGS!$B$2:$B$29&amp;Data_KRGS!$A$2:$A$29,0),MATCH($C60,variabel_2016,0))</f>
        <v>0</v>
      </c>
      <c r="E60" s="26">
        <f t="array" ref="E60">INDEX(Data_KRGS!$2:$29,MATCH($B$6&amp;E$7,Data_KRGS!$B$2:$B$29&amp;Data_KRGS!$A$2:$A$29,0),MATCH($C60,variabel_2016,0))</f>
        <v>0</v>
      </c>
      <c r="F60" s="26">
        <f t="array" ref="F60">INDEX(Data_KRGS!$2:$29,MATCH($B$6&amp;F$7,Data_KRGS!$B$2:$B$29&amp;Data_KRGS!$A$2:$A$29,0),MATCH($C60,variabel_2016,0))</f>
        <v>0</v>
      </c>
      <c r="G60" s="26">
        <f t="array" ref="G60">INDEX(Data_KRGS!$2:$29,MATCH($B$6&amp;G$7,Data_KRGS!$B$2:$B$29&amp;Data_KRGS!$A$2:$A$29,0),MATCH($C60,variabel_2016,0))</f>
        <v>0</v>
      </c>
      <c r="H60" s="26">
        <f t="array" ref="H60">INDEX(Data_KRGS!$2:$290,MATCH($B$6&amp;H$7,Data_KRGS!$B$2:$B$290&amp;Data_KRGS!$A$2:$A$290,0),MATCH($C60,variabel_2016,0))</f>
        <v>0</v>
      </c>
      <c r="I60" s="26">
        <f t="array" ref="I60">INDEX(Data_KRGS!$2:$290,MATCH($B$6&amp;I$7,Data_KRGS!$B$2:$B$290&amp;Data_KRGS!$A$2:$A$290,0),MATCH($C60,variabel_2016,0))</f>
        <v>0</v>
      </c>
      <c r="J60" s="26">
        <f t="array" ref="J60">INDEX(Data_KRGS!$2:$290,MATCH($B$6&amp;J$7,Data_KRGS!$B$2:$B$290&amp;Data_KRGS!$A$2:$A$290,0),MATCH($C60,variabel_2016,0))</f>
        <v>0</v>
      </c>
      <c r="K60" s="26">
        <f t="array" ref="K60">INDEX(Data_KRGS!$2:$290,MATCH($B$6&amp;K$7,Data_KRGS!$B$2:$B$290&amp;Data_KRGS!$A$2:$A$290,0),MATCH($C60,variabel_2016,0))</f>
        <v>0</v>
      </c>
      <c r="L60" s="26">
        <f t="array" ref="L60">INDEX(Data_KRGS!$2:$290,MATCH($B$6&amp;L$7,Data_KRGS!$B$2:$B$290&amp;Data_KRGS!$A$2:$A$290,0),MATCH($C60,variabel_2016,0))</f>
        <v>0</v>
      </c>
    </row>
    <row r="61" spans="1:12">
      <c r="A61" s="16" t="s">
        <v>16</v>
      </c>
      <c r="B61" s="16" t="s">
        <v>250</v>
      </c>
      <c r="C61" s="16" t="s">
        <v>396</v>
      </c>
      <c r="D61" s="26">
        <f t="array" ref="D61">INDEX(Data_KRGS!$2:$29,MATCH($B$6&amp;D$7,Data_KRGS!$B$2:$B$29&amp;Data_KRGS!$A$2:$A$29,0),MATCH($C61,variabel_2016,0))</f>
        <v>11162084</v>
      </c>
      <c r="E61" s="26">
        <f t="array" ref="E61">INDEX(Data_KRGS!$2:$29,MATCH($B$6&amp;E$7,Data_KRGS!$B$2:$B$29&amp;Data_KRGS!$A$2:$A$29,0),MATCH($C61,variabel_2016,0))</f>
        <v>9103765</v>
      </c>
      <c r="F61" s="26">
        <f t="array" ref="F61">INDEX(Data_KRGS!$2:$29,MATCH($B$6&amp;F$7,Data_KRGS!$B$2:$B$29&amp;Data_KRGS!$A$2:$A$29,0),MATCH($C61,variabel_2016,0))</f>
        <v>7486445</v>
      </c>
      <c r="G61" s="26">
        <f t="array" ref="G61">INDEX(Data_KRGS!$2:$29,MATCH($B$6&amp;G$7,Data_KRGS!$B$2:$B$29&amp;Data_KRGS!$A$2:$A$29,0),MATCH($C61,variabel_2016,0))</f>
        <v>6086575</v>
      </c>
      <c r="H61" s="26">
        <f t="array" ref="H61">INDEX(Data_KRGS!$2:$290,MATCH($B$6&amp;H$7,Data_KRGS!$B$2:$B$290&amp;Data_KRGS!$A$2:$A$290,0),MATCH($C61,variabel_2016,0))</f>
        <v>4751345</v>
      </c>
      <c r="I61" s="26">
        <f t="array" ref="I61">INDEX(Data_KRGS!$2:$290,MATCH($B$6&amp;I$7,Data_KRGS!$B$2:$B$290&amp;Data_KRGS!$A$2:$A$290,0),MATCH($C61,variabel_2016,0))</f>
        <v>3727811</v>
      </c>
      <c r="J61" s="26">
        <f t="array" ref="J61">INDEX(Data_KRGS!$2:$290,MATCH($B$6&amp;J$7,Data_KRGS!$B$2:$B$290&amp;Data_KRGS!$A$2:$A$290,0),MATCH($C61,variabel_2016,0))</f>
        <v>2949913</v>
      </c>
      <c r="K61" s="26">
        <f t="array" ref="K61">INDEX(Data_KRGS!$2:$290,MATCH($B$6&amp;K$7,Data_KRGS!$B$2:$B$290&amp;Data_KRGS!$A$2:$A$290,0),MATCH($C61,variabel_2016,0))</f>
        <v>2496025</v>
      </c>
      <c r="L61" s="26">
        <f t="array" ref="L61">INDEX(Data_KRGS!$2:$290,MATCH($B$6&amp;L$7,Data_KRGS!$B$2:$B$290&amp;Data_KRGS!$A$2:$A$290,0),MATCH($C61,variabel_2016,0))</f>
        <v>2106400</v>
      </c>
    </row>
    <row r="62" spans="1:12">
      <c r="A62" s="16" t="s">
        <v>19</v>
      </c>
      <c r="B62" s="16" t="s">
        <v>252</v>
      </c>
      <c r="C62" s="16" t="s">
        <v>397</v>
      </c>
      <c r="D62" s="26">
        <f t="array" ref="D62">INDEX(Data_KRGS!$2:$29,MATCH($B$6&amp;D$7,Data_KRGS!$B$2:$B$29&amp;Data_KRGS!$A$2:$A$29,0),MATCH($C62,variabel_2016,0))</f>
        <v>0</v>
      </c>
      <c r="E62" s="26">
        <f t="array" ref="E62">INDEX(Data_KRGS!$2:$29,MATCH($B$6&amp;E$7,Data_KRGS!$B$2:$B$29&amp;Data_KRGS!$A$2:$A$29,0),MATCH($C62,variabel_2016,0))</f>
        <v>0</v>
      </c>
      <c r="F62" s="26">
        <f t="array" ref="F62">INDEX(Data_KRGS!$2:$29,MATCH($B$6&amp;F$7,Data_KRGS!$B$2:$B$29&amp;Data_KRGS!$A$2:$A$29,0),MATCH($C62,variabel_2016,0))</f>
        <v>0</v>
      </c>
      <c r="G62" s="26">
        <f t="array" ref="G62">INDEX(Data_KRGS!$2:$29,MATCH($B$6&amp;G$7,Data_KRGS!$B$2:$B$29&amp;Data_KRGS!$A$2:$A$29,0),MATCH($C62,variabel_2016,0))</f>
        <v>0</v>
      </c>
      <c r="H62" s="26">
        <f t="array" ref="H62">INDEX(Data_KRGS!$2:$290,MATCH($B$6&amp;H$7,Data_KRGS!$B$2:$B$290&amp;Data_KRGS!$A$2:$A$290,0),MATCH($C62,variabel_2016,0))</f>
        <v>0</v>
      </c>
      <c r="I62" s="26">
        <f t="array" ref="I62">INDEX(Data_KRGS!$2:$290,MATCH($B$6&amp;I$7,Data_KRGS!$B$2:$B$290&amp;Data_KRGS!$A$2:$A$290,0),MATCH($C62,variabel_2016,0))</f>
        <v>0</v>
      </c>
      <c r="J62" s="26">
        <f t="array" ref="J62">INDEX(Data_KRGS!$2:$290,MATCH($B$6&amp;J$7,Data_KRGS!$B$2:$B$290&amp;Data_KRGS!$A$2:$A$290,0),MATCH($C62,variabel_2016,0))</f>
        <v>0</v>
      </c>
      <c r="K62" s="26">
        <f t="array" ref="K62">INDEX(Data_KRGS!$2:$290,MATCH($B$6&amp;K$7,Data_KRGS!$B$2:$B$290&amp;Data_KRGS!$A$2:$A$290,0),MATCH($C62,variabel_2016,0))</f>
        <v>0</v>
      </c>
      <c r="L62" s="26">
        <f t="array" ref="L62">INDEX(Data_KRGS!$2:$290,MATCH($B$6&amp;L$7,Data_KRGS!$B$2:$B$290&amp;Data_KRGS!$A$2:$A$290,0),MATCH($C62,variabel_2016,0))</f>
        <v>0</v>
      </c>
    </row>
    <row r="63" spans="1:12">
      <c r="A63" s="16" t="s">
        <v>25</v>
      </c>
      <c r="B63" s="16" t="s">
        <v>254</v>
      </c>
      <c r="C63" s="16" t="s">
        <v>398</v>
      </c>
      <c r="D63" s="26">
        <f t="array" ref="D63">INDEX(Data_KRGS!$2:$29,MATCH($B$6&amp;D$7,Data_KRGS!$B$2:$B$29&amp;Data_KRGS!$A$2:$A$29,0),MATCH($C63,variabel_2016,0))</f>
        <v>0</v>
      </c>
      <c r="E63" s="26">
        <f t="array" ref="E63">INDEX(Data_KRGS!$2:$29,MATCH($B$6&amp;E$7,Data_KRGS!$B$2:$B$29&amp;Data_KRGS!$A$2:$A$29,0),MATCH($C63,variabel_2016,0))</f>
        <v>0</v>
      </c>
      <c r="F63" s="26">
        <f t="array" ref="F63">INDEX(Data_KRGS!$2:$29,MATCH($B$6&amp;F$7,Data_KRGS!$B$2:$B$29&amp;Data_KRGS!$A$2:$A$29,0),MATCH($C63,variabel_2016,0))</f>
        <v>0</v>
      </c>
      <c r="G63" s="26">
        <f t="array" ref="G63">INDEX(Data_KRGS!$2:$29,MATCH($B$6&amp;G$7,Data_KRGS!$B$2:$B$29&amp;Data_KRGS!$A$2:$A$29,0),MATCH($C63,variabel_2016,0))</f>
        <v>3247</v>
      </c>
      <c r="H63" s="26">
        <f t="array" ref="H63">INDEX(Data_KRGS!$2:$290,MATCH($B$6&amp;H$7,Data_KRGS!$B$2:$B$290&amp;Data_KRGS!$A$2:$A$290,0),MATCH($C63,variabel_2016,0))</f>
        <v>0</v>
      </c>
      <c r="I63" s="26">
        <f t="array" ref="I63">INDEX(Data_KRGS!$2:$290,MATCH($B$6&amp;I$7,Data_KRGS!$B$2:$B$290&amp;Data_KRGS!$A$2:$A$290,0),MATCH($C63,variabel_2016,0))</f>
        <v>0</v>
      </c>
      <c r="J63" s="26">
        <f t="array" ref="J63">INDEX(Data_KRGS!$2:$290,MATCH($B$6&amp;J$7,Data_KRGS!$B$2:$B$290&amp;Data_KRGS!$A$2:$A$290,0),MATCH($C63,variabel_2016,0))</f>
        <v>0</v>
      </c>
      <c r="K63" s="26">
        <f t="array" ref="K63">INDEX(Data_KRGS!$2:$290,MATCH($B$6&amp;K$7,Data_KRGS!$B$2:$B$290&amp;Data_KRGS!$A$2:$A$290,0),MATCH($C63,variabel_2016,0))</f>
        <v>0</v>
      </c>
      <c r="L63" s="26">
        <f t="array" ref="L63">INDEX(Data_KRGS!$2:$290,MATCH($B$6&amp;L$7,Data_KRGS!$B$2:$B$290&amp;Data_KRGS!$A$2:$A$290,0),MATCH($C63,variabel_2016,0))</f>
        <v>0</v>
      </c>
    </row>
    <row r="64" spans="1:12">
      <c r="A64" s="16" t="s">
        <v>28</v>
      </c>
      <c r="B64" s="16" t="s">
        <v>256</v>
      </c>
      <c r="C64" s="16" t="s">
        <v>399</v>
      </c>
      <c r="D64" s="26">
        <f t="array" ref="D64">INDEX(Data_KRGS!$2:$29,MATCH($B$6&amp;D$7,Data_KRGS!$B$2:$B$29&amp;Data_KRGS!$A$2:$A$29,0),MATCH($C64,variabel_2016,0))</f>
        <v>0</v>
      </c>
      <c r="E64" s="26">
        <f t="array" ref="E64">INDEX(Data_KRGS!$2:$29,MATCH($B$6&amp;E$7,Data_KRGS!$B$2:$B$29&amp;Data_KRGS!$A$2:$A$29,0),MATCH($C64,variabel_2016,0))</f>
        <v>0</v>
      </c>
      <c r="F64" s="26">
        <f t="array" ref="F64">INDEX(Data_KRGS!$2:$29,MATCH($B$6&amp;F$7,Data_KRGS!$B$2:$B$29&amp;Data_KRGS!$A$2:$A$29,0),MATCH($C64,variabel_2016,0))</f>
        <v>0</v>
      </c>
      <c r="G64" s="26">
        <f t="array" ref="G64">INDEX(Data_KRGS!$2:$29,MATCH($B$6&amp;G$7,Data_KRGS!$B$2:$B$29&amp;Data_KRGS!$A$2:$A$29,0),MATCH($C64,variabel_2016,0))</f>
        <v>0</v>
      </c>
      <c r="H64" s="26">
        <f t="array" ref="H64">INDEX(Data_KRGS!$2:$290,MATCH($B$6&amp;H$7,Data_KRGS!$B$2:$B$290&amp;Data_KRGS!$A$2:$A$290,0),MATCH($C64,variabel_2016,0))</f>
        <v>50140</v>
      </c>
      <c r="I64" s="26">
        <f t="array" ref="I64">INDEX(Data_KRGS!$2:$290,MATCH($B$6&amp;I$7,Data_KRGS!$B$2:$B$290&amp;Data_KRGS!$A$2:$A$290,0),MATCH($C64,variabel_2016,0))</f>
        <v>868</v>
      </c>
      <c r="J64" s="26">
        <f t="array" ref="J64">INDEX(Data_KRGS!$2:$290,MATCH($B$6&amp;J$7,Data_KRGS!$B$2:$B$290&amp;Data_KRGS!$A$2:$A$290,0),MATCH($C64,variabel_2016,0))</f>
        <v>146330</v>
      </c>
      <c r="K64" s="26">
        <f t="array" ref="K64">INDEX(Data_KRGS!$2:$290,MATCH($B$6&amp;K$7,Data_KRGS!$B$2:$B$290&amp;Data_KRGS!$A$2:$A$290,0),MATCH($C64,variabel_2016,0))</f>
        <v>91614</v>
      </c>
      <c r="L64" s="26">
        <f t="array" ref="L64">INDEX(Data_KRGS!$2:$290,MATCH($B$6&amp;L$7,Data_KRGS!$B$2:$B$290&amp;Data_KRGS!$A$2:$A$290,0),MATCH($C64,variabel_2016,0))</f>
        <v>0</v>
      </c>
    </row>
    <row r="65" spans="1:12">
      <c r="A65" s="16" t="s">
        <v>31</v>
      </c>
      <c r="B65" s="16" t="s">
        <v>258</v>
      </c>
      <c r="C65" s="16" t="s">
        <v>400</v>
      </c>
      <c r="D65" s="26">
        <f t="array" ref="D65">INDEX(Data_KRGS!$2:$29,MATCH($B$6&amp;D$7,Data_KRGS!$B$2:$B$29&amp;Data_KRGS!$A$2:$A$29,0),MATCH($C65,variabel_2016,0))</f>
        <v>0</v>
      </c>
      <c r="E65" s="26">
        <f t="array" ref="E65">INDEX(Data_KRGS!$2:$29,MATCH($B$6&amp;E$7,Data_KRGS!$B$2:$B$29&amp;Data_KRGS!$A$2:$A$29,0),MATCH($C65,variabel_2016,0))</f>
        <v>0</v>
      </c>
      <c r="F65" s="26">
        <f t="array" ref="F65">INDEX(Data_KRGS!$2:$29,MATCH($B$6&amp;F$7,Data_KRGS!$B$2:$B$29&amp;Data_KRGS!$A$2:$A$29,0),MATCH($C65,variabel_2016,0))</f>
        <v>0</v>
      </c>
      <c r="G65" s="26">
        <f t="array" ref="G65">INDEX(Data_KRGS!$2:$29,MATCH($B$6&amp;G$7,Data_KRGS!$B$2:$B$29&amp;Data_KRGS!$A$2:$A$29,0),MATCH($C65,variabel_2016,0))</f>
        <v>0</v>
      </c>
      <c r="H65" s="26">
        <f t="array" ref="H65">INDEX(Data_KRGS!$2:$290,MATCH($B$6&amp;H$7,Data_KRGS!$B$2:$B$290&amp;Data_KRGS!$A$2:$A$290,0),MATCH($C65,variabel_2016,0))</f>
        <v>0</v>
      </c>
      <c r="I65" s="26">
        <f t="array" ref="I65">INDEX(Data_KRGS!$2:$290,MATCH($B$6&amp;I$7,Data_KRGS!$B$2:$B$290&amp;Data_KRGS!$A$2:$A$290,0),MATCH($C65,variabel_2016,0))</f>
        <v>0</v>
      </c>
      <c r="J65" s="26">
        <f t="array" ref="J65">INDEX(Data_KRGS!$2:$290,MATCH($B$6&amp;J$7,Data_KRGS!$B$2:$B$290&amp;Data_KRGS!$A$2:$A$290,0),MATCH($C65,variabel_2016,0))</f>
        <v>0</v>
      </c>
      <c r="K65" s="26">
        <f t="array" ref="K65">INDEX(Data_KRGS!$2:$290,MATCH($B$6&amp;K$7,Data_KRGS!$B$2:$B$290&amp;Data_KRGS!$A$2:$A$290,0),MATCH($C65,variabel_2016,0))</f>
        <v>0</v>
      </c>
      <c r="L65" s="26">
        <f t="array" ref="L65">INDEX(Data_KRGS!$2:$290,MATCH($B$6&amp;L$7,Data_KRGS!$B$2:$B$290&amp;Data_KRGS!$A$2:$A$290,0),MATCH($C65,variabel_2016,0))</f>
        <v>0</v>
      </c>
    </row>
    <row r="66" spans="1:12">
      <c r="A66" s="16" t="s">
        <v>34</v>
      </c>
      <c r="B66" s="16" t="s">
        <v>109</v>
      </c>
      <c r="C66" s="16" t="s">
        <v>401</v>
      </c>
      <c r="D66" s="26">
        <f t="array" ref="D66">INDEX(Data_KRGS!$2:$29,MATCH($B$6&amp;D$7,Data_KRGS!$B$2:$B$29&amp;Data_KRGS!$A$2:$A$29,0),MATCH($C66,variabel_2016,0))</f>
        <v>5625301</v>
      </c>
      <c r="E66" s="26">
        <f t="array" ref="E66">INDEX(Data_KRGS!$2:$29,MATCH($B$6&amp;E$7,Data_KRGS!$B$2:$B$29&amp;Data_KRGS!$A$2:$A$29,0),MATCH($C66,variabel_2016,0))</f>
        <v>5341840</v>
      </c>
      <c r="F66" s="26">
        <f t="array" ref="F66">INDEX(Data_KRGS!$2:$29,MATCH($B$6&amp;F$7,Data_KRGS!$B$2:$B$29&amp;Data_KRGS!$A$2:$A$29,0),MATCH($C66,variabel_2016,0))</f>
        <v>5009563</v>
      </c>
      <c r="G66" s="26">
        <f t="array" ref="G66">INDEX(Data_KRGS!$2:$29,MATCH($B$6&amp;G$7,Data_KRGS!$B$2:$B$29&amp;Data_KRGS!$A$2:$A$29,0),MATCH($C66,variabel_2016,0))</f>
        <v>4693542</v>
      </c>
      <c r="H66" s="26">
        <f t="array" ref="H66">INDEX(Data_KRGS!$2:$290,MATCH($B$6&amp;H$7,Data_KRGS!$B$2:$B$290&amp;Data_KRGS!$A$2:$A$290,0),MATCH($C66,variabel_2016,0))</f>
        <v>4758488</v>
      </c>
      <c r="I66" s="26">
        <f t="array" ref="I66">INDEX(Data_KRGS!$2:$290,MATCH($B$6&amp;I$7,Data_KRGS!$B$2:$B$290&amp;Data_KRGS!$A$2:$A$290,0),MATCH($C66,variabel_2016,0))</f>
        <v>4809713</v>
      </c>
      <c r="J66" s="26">
        <f t="array" ref="J66">INDEX(Data_KRGS!$2:$290,MATCH($B$6&amp;J$7,Data_KRGS!$B$2:$B$290&amp;Data_KRGS!$A$2:$A$290,0),MATCH($C66,variabel_2016,0))</f>
        <v>6211000</v>
      </c>
      <c r="K66" s="26">
        <f t="array" ref="K66">INDEX(Data_KRGS!$2:$290,MATCH($B$6&amp;K$7,Data_KRGS!$B$2:$B$290&amp;Data_KRGS!$A$2:$A$290,0),MATCH($C66,variabel_2016,0))</f>
        <v>9671475</v>
      </c>
      <c r="L66" s="26">
        <f t="array" ref="L66">INDEX(Data_KRGS!$2:$290,MATCH($B$6&amp;L$7,Data_KRGS!$B$2:$B$290&amp;Data_KRGS!$A$2:$A$290,0),MATCH($C66,variabel_2016,0))</f>
        <v>10611274</v>
      </c>
    </row>
    <row r="67" spans="1:12">
      <c r="A67" s="16" t="s">
        <v>37</v>
      </c>
      <c r="B67" s="16" t="s">
        <v>98</v>
      </c>
      <c r="C67" s="16" t="s">
        <v>402</v>
      </c>
      <c r="D67" s="26">
        <f t="array" ref="D67">INDEX(Data_KRGS!$2:$29,MATCH($B$6&amp;D$7,Data_KRGS!$B$2:$B$29&amp;Data_KRGS!$A$2:$A$29,0),MATCH($C67,variabel_2016,0))</f>
        <v>0</v>
      </c>
      <c r="E67" s="26">
        <f t="array" ref="E67">INDEX(Data_KRGS!$2:$29,MATCH($B$6&amp;E$7,Data_KRGS!$B$2:$B$29&amp;Data_KRGS!$A$2:$A$29,0),MATCH($C67,variabel_2016,0))</f>
        <v>0</v>
      </c>
      <c r="F67" s="26">
        <f t="array" ref="F67">INDEX(Data_KRGS!$2:$29,MATCH($B$6&amp;F$7,Data_KRGS!$B$2:$B$29&amp;Data_KRGS!$A$2:$A$29,0),MATCH($C67,variabel_2016,0))</f>
        <v>0</v>
      </c>
      <c r="G67" s="26">
        <f t="array" ref="G67">INDEX(Data_KRGS!$2:$29,MATCH($B$6&amp;G$7,Data_KRGS!$B$2:$B$29&amp;Data_KRGS!$A$2:$A$29,0),MATCH($C67,variabel_2016,0))</f>
        <v>0</v>
      </c>
      <c r="H67" s="26">
        <f t="array" ref="H67">INDEX(Data_KRGS!$2:$290,MATCH($B$6&amp;H$7,Data_KRGS!$B$2:$B$290&amp;Data_KRGS!$A$2:$A$290,0),MATCH($C67,variabel_2016,0))</f>
        <v>0</v>
      </c>
      <c r="I67" s="26">
        <f t="array" ref="I67">INDEX(Data_KRGS!$2:$290,MATCH($B$6&amp;I$7,Data_KRGS!$B$2:$B$290&amp;Data_KRGS!$A$2:$A$290,0),MATCH($C67,variabel_2016,0))</f>
        <v>0</v>
      </c>
      <c r="J67" s="26">
        <f t="array" ref="J67">INDEX(Data_KRGS!$2:$290,MATCH($B$6&amp;J$7,Data_KRGS!$B$2:$B$290&amp;Data_KRGS!$A$2:$A$290,0),MATCH($C67,variabel_2016,0))</f>
        <v>0</v>
      </c>
      <c r="K67" s="26">
        <f t="array" ref="K67">INDEX(Data_KRGS!$2:$290,MATCH($B$6&amp;K$7,Data_KRGS!$B$2:$B$290&amp;Data_KRGS!$A$2:$A$290,0),MATCH($C67,variabel_2016,0))</f>
        <v>0</v>
      </c>
      <c r="L67" s="26">
        <f t="array" ref="L67">INDEX(Data_KRGS!$2:$290,MATCH($B$6&amp;L$7,Data_KRGS!$B$2:$B$290&amp;Data_KRGS!$A$2:$A$290,0),MATCH($C67,variabel_2016,0))</f>
        <v>0</v>
      </c>
    </row>
    <row r="68" spans="1:12">
      <c r="A68" s="16"/>
      <c r="B68" s="18" t="s">
        <v>262</v>
      </c>
      <c r="C68" s="16" t="s">
        <v>403</v>
      </c>
      <c r="D68" s="26">
        <f t="array" ref="D68">INDEX(Data_KRGS!$2:$29,MATCH($B$6&amp;D$7,Data_KRGS!$B$2:$B$29&amp;Data_KRGS!$A$2:$A$29,0),MATCH($C68,variabel_2016,0))</f>
        <v>663860015</v>
      </c>
      <c r="E68" s="26">
        <f t="array" ref="E68">INDEX(Data_KRGS!$2:$29,MATCH($B$6&amp;E$7,Data_KRGS!$B$2:$B$29&amp;Data_KRGS!$A$2:$A$29,0),MATCH($C68,variabel_2016,0))</f>
        <v>707723796</v>
      </c>
      <c r="F68" s="26">
        <f t="array" ref="F68">INDEX(Data_KRGS!$2:$29,MATCH($B$6&amp;F$7,Data_KRGS!$B$2:$B$29&amp;Data_KRGS!$A$2:$A$29,0),MATCH($C68,variabel_2016,0))</f>
        <v>727046966</v>
      </c>
      <c r="G68" s="26">
        <f t="array" ref="G68">INDEX(Data_KRGS!$2:$29,MATCH($B$6&amp;G$7,Data_KRGS!$B$2:$B$29&amp;Data_KRGS!$A$2:$A$29,0),MATCH($C68,variabel_2016,0))</f>
        <v>854683809</v>
      </c>
      <c r="H68" s="26">
        <f t="array" ref="H68">INDEX(Data_KRGS!$2:$290,MATCH($B$6&amp;H$7,Data_KRGS!$B$2:$B$290&amp;Data_KRGS!$A$2:$A$290,0),MATCH($C68,variabel_2016,0))</f>
        <v>887536289</v>
      </c>
      <c r="I68" s="26">
        <f t="array" ref="I68">INDEX(Data_KRGS!$2:$290,MATCH($B$6&amp;I$7,Data_KRGS!$B$2:$B$290&amp;Data_KRGS!$A$2:$A$290,0),MATCH($C68,variabel_2016,0))</f>
        <v>912226786</v>
      </c>
      <c r="J68" s="26">
        <f t="array" ref="J68">INDEX(Data_KRGS!$2:$290,MATCH($B$6&amp;J$7,Data_KRGS!$B$2:$B$290&amp;Data_KRGS!$A$2:$A$290,0),MATCH($C68,variabel_2016,0))</f>
        <v>821323111</v>
      </c>
      <c r="K68" s="26">
        <f t="array" ref="K68">INDEX(Data_KRGS!$2:$290,MATCH($B$6&amp;K$7,Data_KRGS!$B$2:$B$290&amp;Data_KRGS!$A$2:$A$290,0),MATCH($C68,variabel_2016,0))</f>
        <v>867924053</v>
      </c>
      <c r="L68" s="26">
        <f t="array" ref="L68">INDEX(Data_KRGS!$2:$290,MATCH($B$6&amp;L$7,Data_KRGS!$B$2:$B$290&amp;Data_KRGS!$A$2:$A$290,0),MATCH($C68,variabel_2016,0))</f>
        <v>954457540</v>
      </c>
    </row>
    <row r="69" spans="1:12">
      <c r="A69" s="16"/>
      <c r="B69" s="18" t="s">
        <v>264</v>
      </c>
      <c r="C69" s="16"/>
      <c r="D69" s="28"/>
      <c r="E69" s="28"/>
      <c r="F69" s="28"/>
      <c r="G69" s="28"/>
      <c r="H69" s="28"/>
      <c r="I69" s="28"/>
      <c r="J69" s="28"/>
      <c r="K69" s="28"/>
      <c r="L69" s="28"/>
    </row>
    <row r="70" spans="1:12">
      <c r="A70" s="16" t="s">
        <v>40</v>
      </c>
      <c r="B70" s="16" t="s">
        <v>265</v>
      </c>
      <c r="C70" s="16" t="s">
        <v>404</v>
      </c>
      <c r="D70" s="26">
        <f t="array" ref="D70">INDEX(Data_KRGS!$2:$29,MATCH($B$6&amp;D$7,Data_KRGS!$B$2:$B$29&amp;Data_KRGS!$A$2:$A$29,0),MATCH($C70,variabel_2016,0))</f>
        <v>5885</v>
      </c>
      <c r="E70" s="26">
        <f t="array" ref="E70">INDEX(Data_KRGS!$2:$29,MATCH($B$6&amp;E$7,Data_KRGS!$B$2:$B$29&amp;Data_KRGS!$A$2:$A$29,0),MATCH($C70,variabel_2016,0))</f>
        <v>25659</v>
      </c>
      <c r="F70" s="26">
        <f t="array" ref="F70">INDEX(Data_KRGS!$2:$29,MATCH($B$6&amp;F$7,Data_KRGS!$B$2:$B$29&amp;Data_KRGS!$A$2:$A$29,0),MATCH($C70,variabel_2016,0))</f>
        <v>16668</v>
      </c>
      <c r="G70" s="26">
        <f t="array" ref="G70">INDEX(Data_KRGS!$2:$29,MATCH($B$6&amp;G$7,Data_KRGS!$B$2:$B$29&amp;Data_KRGS!$A$2:$A$29,0),MATCH($C70,variabel_2016,0))</f>
        <v>10865</v>
      </c>
      <c r="H70" s="26">
        <f t="array" ref="H70">INDEX(Data_KRGS!$2:$290,MATCH($B$6&amp;H$7,Data_KRGS!$B$2:$B$290&amp;Data_KRGS!$A$2:$A$290,0),MATCH($C70,variabel_2016,0))</f>
        <v>8022</v>
      </c>
      <c r="I70" s="26">
        <f t="array" ref="I70">INDEX(Data_KRGS!$2:$290,MATCH($B$6&amp;I$7,Data_KRGS!$B$2:$B$290&amp;Data_KRGS!$A$2:$A$290,0),MATCH($C70,variabel_2016,0))</f>
        <v>14102</v>
      </c>
      <c r="J70" s="26">
        <f t="array" ref="J70">INDEX(Data_KRGS!$2:$290,MATCH($B$6&amp;J$7,Data_KRGS!$B$2:$B$290&amp;Data_KRGS!$A$2:$A$290,0),MATCH($C70,variabel_2016,0))</f>
        <v>46764</v>
      </c>
      <c r="K70" s="26">
        <f t="array" ref="K70">INDEX(Data_KRGS!$2:$290,MATCH($B$6&amp;K$7,Data_KRGS!$B$2:$B$290&amp;Data_KRGS!$A$2:$A$290,0),MATCH($C70,variabel_2016,0))</f>
        <v>5880</v>
      </c>
      <c r="L70" s="26">
        <f t="array" ref="L70">INDEX(Data_KRGS!$2:$290,MATCH($B$6&amp;L$7,Data_KRGS!$B$2:$B$290&amp;Data_KRGS!$A$2:$A$290,0),MATCH($C70,variabel_2016,0))</f>
        <v>4090</v>
      </c>
    </row>
    <row r="71" spans="1:12">
      <c r="A71" s="16" t="s">
        <v>43</v>
      </c>
      <c r="B71" s="16" t="s">
        <v>267</v>
      </c>
      <c r="C71" s="16" t="s">
        <v>405</v>
      </c>
      <c r="D71" s="26">
        <f t="array" ref="D71">INDEX(Data_KRGS!$2:$29,MATCH($B$6&amp;D$7,Data_KRGS!$B$2:$B$29&amp;Data_KRGS!$A$2:$A$29,0),MATCH($C71,variabel_2016,0))</f>
        <v>0</v>
      </c>
      <c r="E71" s="26">
        <f t="array" ref="E71">INDEX(Data_KRGS!$2:$29,MATCH($B$6&amp;E$7,Data_KRGS!$B$2:$B$29&amp;Data_KRGS!$A$2:$A$29,0),MATCH($C71,variabel_2016,0))</f>
        <v>5345</v>
      </c>
      <c r="F71" s="26">
        <f t="array" ref="F71">INDEX(Data_KRGS!$2:$29,MATCH($B$6&amp;F$7,Data_KRGS!$B$2:$B$29&amp;Data_KRGS!$A$2:$A$29,0),MATCH($C71,variabel_2016,0))</f>
        <v>3994</v>
      </c>
      <c r="G71" s="26">
        <f t="array" ref="G71">INDEX(Data_KRGS!$2:$29,MATCH($B$6&amp;G$7,Data_KRGS!$B$2:$B$29&amp;Data_KRGS!$A$2:$A$29,0),MATCH($C71,variabel_2016,0))</f>
        <v>7688</v>
      </c>
      <c r="H71" s="26">
        <f t="array" ref="H71">INDEX(Data_KRGS!$2:$290,MATCH($B$6&amp;H$7,Data_KRGS!$B$2:$B$290&amp;Data_KRGS!$A$2:$A$290,0),MATCH($C71,variabel_2016,0))</f>
        <v>0</v>
      </c>
      <c r="I71" s="26">
        <f t="array" ref="I71">INDEX(Data_KRGS!$2:$290,MATCH($B$6&amp;I$7,Data_KRGS!$B$2:$B$290&amp;Data_KRGS!$A$2:$A$290,0),MATCH($C71,variabel_2016,0))</f>
        <v>0</v>
      </c>
      <c r="J71" s="26">
        <f t="array" ref="J71">INDEX(Data_KRGS!$2:$290,MATCH($B$6&amp;J$7,Data_KRGS!$B$2:$B$290&amp;Data_KRGS!$A$2:$A$290,0),MATCH($C71,variabel_2016,0))</f>
        <v>0</v>
      </c>
      <c r="K71" s="26">
        <f t="array" ref="K71">INDEX(Data_KRGS!$2:$290,MATCH($B$6&amp;K$7,Data_KRGS!$B$2:$B$290&amp;Data_KRGS!$A$2:$A$290,0),MATCH($C71,variabel_2016,0))</f>
        <v>0</v>
      </c>
      <c r="L71" s="26">
        <f t="array" ref="L71">INDEX(Data_KRGS!$2:$290,MATCH($B$6&amp;L$7,Data_KRGS!$B$2:$B$290&amp;Data_KRGS!$A$2:$A$290,0),MATCH($C71,variabel_2016,0))</f>
        <v>0</v>
      </c>
    </row>
    <row r="72" spans="1:12">
      <c r="A72" s="16" t="s">
        <v>49</v>
      </c>
      <c r="B72" s="16" t="s">
        <v>269</v>
      </c>
      <c r="C72" s="16" t="s">
        <v>406</v>
      </c>
      <c r="D72" s="26">
        <f t="array" ref="D72">INDEX(Data_KRGS!$2:$29,MATCH($B$6&amp;D$7,Data_KRGS!$B$2:$B$29&amp;Data_KRGS!$A$2:$A$29,0),MATCH($C72,variabel_2016,0))</f>
        <v>0</v>
      </c>
      <c r="E72" s="26">
        <f t="array" ref="E72">INDEX(Data_KRGS!$2:$29,MATCH($B$6&amp;E$7,Data_KRGS!$B$2:$B$29&amp;Data_KRGS!$A$2:$A$29,0),MATCH($C72,variabel_2016,0))</f>
        <v>0</v>
      </c>
      <c r="F72" s="26">
        <f t="array" ref="F72">INDEX(Data_KRGS!$2:$29,MATCH($B$6&amp;F$7,Data_KRGS!$B$2:$B$29&amp;Data_KRGS!$A$2:$A$29,0),MATCH($C72,variabel_2016,0))</f>
        <v>0</v>
      </c>
      <c r="G72" s="26">
        <f t="array" ref="G72">INDEX(Data_KRGS!$2:$29,MATCH($B$6&amp;G$7,Data_KRGS!$B$2:$B$29&amp;Data_KRGS!$A$2:$A$29,0),MATCH($C72,variabel_2016,0))</f>
        <v>0</v>
      </c>
      <c r="H72" s="26">
        <f t="array" ref="H72">INDEX(Data_KRGS!$2:$290,MATCH($B$6&amp;H$7,Data_KRGS!$B$2:$B$290&amp;Data_KRGS!$A$2:$A$290,0),MATCH($C72,variabel_2016,0))</f>
        <v>0</v>
      </c>
      <c r="I72" s="26">
        <f t="array" ref="I72">INDEX(Data_KRGS!$2:$290,MATCH($B$6&amp;I$7,Data_KRGS!$B$2:$B$290&amp;Data_KRGS!$A$2:$A$290,0),MATCH($C72,variabel_2016,0))</f>
        <v>0</v>
      </c>
      <c r="J72" s="26">
        <f t="array" ref="J72">INDEX(Data_KRGS!$2:$290,MATCH($B$6&amp;J$7,Data_KRGS!$B$2:$B$290&amp;Data_KRGS!$A$2:$A$290,0),MATCH($C72,variabel_2016,0))</f>
        <v>0</v>
      </c>
      <c r="K72" s="26">
        <f t="array" ref="K72">INDEX(Data_KRGS!$2:$290,MATCH($B$6&amp;K$7,Data_KRGS!$B$2:$B$290&amp;Data_KRGS!$A$2:$A$290,0),MATCH($C72,variabel_2016,0))</f>
        <v>0</v>
      </c>
      <c r="L72" s="26">
        <f t="array" ref="L72">INDEX(Data_KRGS!$2:$290,MATCH($B$6&amp;L$7,Data_KRGS!$B$2:$B$290&amp;Data_KRGS!$A$2:$A$290,0),MATCH($C72,variabel_2016,0))</f>
        <v>0</v>
      </c>
    </row>
    <row r="73" spans="1:12">
      <c r="A73" s="16" t="s">
        <v>52</v>
      </c>
      <c r="B73" s="16" t="s">
        <v>271</v>
      </c>
      <c r="C73" s="16" t="s">
        <v>407</v>
      </c>
      <c r="D73" s="26">
        <f t="array" ref="D73">INDEX(Data_KRGS!$2:$29,MATCH($B$6&amp;D$7,Data_KRGS!$B$2:$B$29&amp;Data_KRGS!$A$2:$A$29,0),MATCH($C73,variabel_2016,0))</f>
        <v>0</v>
      </c>
      <c r="E73" s="26">
        <f t="array" ref="E73">INDEX(Data_KRGS!$2:$29,MATCH($B$6&amp;E$7,Data_KRGS!$B$2:$B$29&amp;Data_KRGS!$A$2:$A$29,0),MATCH($C73,variabel_2016,0))</f>
        <v>0</v>
      </c>
      <c r="F73" s="26">
        <f t="array" ref="F73">INDEX(Data_KRGS!$2:$29,MATCH($B$6&amp;F$7,Data_KRGS!$B$2:$B$29&amp;Data_KRGS!$A$2:$A$29,0),MATCH($C73,variabel_2016,0))</f>
        <v>0</v>
      </c>
      <c r="G73" s="26">
        <f t="array" ref="G73">INDEX(Data_KRGS!$2:$29,MATCH($B$6&amp;G$7,Data_KRGS!$B$2:$B$29&amp;Data_KRGS!$A$2:$A$29,0),MATCH($C73,variabel_2016,0))</f>
        <v>0</v>
      </c>
      <c r="H73" s="26">
        <f t="array" ref="H73">INDEX(Data_KRGS!$2:$290,MATCH($B$6&amp;H$7,Data_KRGS!$B$2:$B$290&amp;Data_KRGS!$A$2:$A$290,0),MATCH($C73,variabel_2016,0))</f>
        <v>0</v>
      </c>
      <c r="I73" s="26">
        <f t="array" ref="I73">INDEX(Data_KRGS!$2:$290,MATCH($B$6&amp;I$7,Data_KRGS!$B$2:$B$290&amp;Data_KRGS!$A$2:$A$290,0),MATCH($C73,variabel_2016,0))</f>
        <v>0</v>
      </c>
      <c r="J73" s="26">
        <f t="array" ref="J73">INDEX(Data_KRGS!$2:$290,MATCH($B$6&amp;J$7,Data_KRGS!$B$2:$B$290&amp;Data_KRGS!$A$2:$A$290,0),MATCH($C73,variabel_2016,0))</f>
        <v>0</v>
      </c>
      <c r="K73" s="26">
        <f t="array" ref="K73">INDEX(Data_KRGS!$2:$290,MATCH($B$6&amp;K$7,Data_KRGS!$B$2:$B$290&amp;Data_KRGS!$A$2:$A$290,0),MATCH($C73,variabel_2016,0))</f>
        <v>0</v>
      </c>
      <c r="L73" s="26">
        <f t="array" ref="L73">INDEX(Data_KRGS!$2:$290,MATCH($B$6&amp;L$7,Data_KRGS!$B$2:$B$290&amp;Data_KRGS!$A$2:$A$290,0),MATCH($C73,variabel_2016,0))</f>
        <v>0</v>
      </c>
    </row>
    <row r="74" spans="1:12">
      <c r="A74" s="16" t="s">
        <v>58</v>
      </c>
      <c r="B74" s="16" t="s">
        <v>273</v>
      </c>
      <c r="C74" s="16" t="s">
        <v>408</v>
      </c>
      <c r="D74" s="26">
        <f t="array" ref="D74">INDEX(Data_KRGS!$2:$29,MATCH($B$6&amp;D$7,Data_KRGS!$B$2:$B$29&amp;Data_KRGS!$A$2:$A$29,0),MATCH($C74,variabel_2016,0))</f>
        <v>0</v>
      </c>
      <c r="E74" s="26">
        <f t="array" ref="E74">INDEX(Data_KRGS!$2:$29,MATCH($B$6&amp;E$7,Data_KRGS!$B$2:$B$29&amp;Data_KRGS!$A$2:$A$29,0),MATCH($C74,variabel_2016,0))</f>
        <v>0</v>
      </c>
      <c r="F74" s="26">
        <f t="array" ref="F74">INDEX(Data_KRGS!$2:$29,MATCH($B$6&amp;F$7,Data_KRGS!$B$2:$B$29&amp;Data_KRGS!$A$2:$A$29,0),MATCH($C74,variabel_2016,0))</f>
        <v>0</v>
      </c>
      <c r="G74" s="26">
        <f t="array" ref="G74">INDEX(Data_KRGS!$2:$29,MATCH($B$6&amp;G$7,Data_KRGS!$B$2:$B$29&amp;Data_KRGS!$A$2:$A$29,0),MATCH($C74,variabel_2016,0))</f>
        <v>0</v>
      </c>
      <c r="H74" s="26">
        <f t="array" ref="H74">INDEX(Data_KRGS!$2:$290,MATCH($B$6&amp;H$7,Data_KRGS!$B$2:$B$290&amp;Data_KRGS!$A$2:$A$290,0),MATCH($C74,variabel_2016,0))</f>
        <v>0</v>
      </c>
      <c r="I74" s="26">
        <f t="array" ref="I74">INDEX(Data_KRGS!$2:$290,MATCH($B$6&amp;I$7,Data_KRGS!$B$2:$B$290&amp;Data_KRGS!$A$2:$A$290,0),MATCH($C74,variabel_2016,0))</f>
        <v>0</v>
      </c>
      <c r="J74" s="26">
        <f t="array" ref="J74">INDEX(Data_KRGS!$2:$290,MATCH($B$6&amp;J$7,Data_KRGS!$B$2:$B$290&amp;Data_KRGS!$A$2:$A$290,0),MATCH($C74,variabel_2016,0))</f>
        <v>0</v>
      </c>
      <c r="K74" s="26">
        <f t="array" ref="K74">INDEX(Data_KRGS!$2:$290,MATCH($B$6&amp;K$7,Data_KRGS!$B$2:$B$290&amp;Data_KRGS!$A$2:$A$290,0),MATCH($C74,variabel_2016,0))</f>
        <v>0</v>
      </c>
      <c r="L74" s="26">
        <f t="array" ref="L74">INDEX(Data_KRGS!$2:$290,MATCH($B$6&amp;L$7,Data_KRGS!$B$2:$B$290&amp;Data_KRGS!$A$2:$A$290,0),MATCH($C74,variabel_2016,0))</f>
        <v>0</v>
      </c>
    </row>
    <row r="75" spans="1:12">
      <c r="A75" s="16"/>
      <c r="B75" s="18" t="s">
        <v>275</v>
      </c>
      <c r="C75" s="16" t="s">
        <v>409</v>
      </c>
      <c r="D75" s="26">
        <f t="array" ref="D75">INDEX(Data_KRGS!$2:$29,MATCH($B$6&amp;D$7,Data_KRGS!$B$2:$B$29&amp;Data_KRGS!$A$2:$A$29,0),MATCH($C75,variabel_2016,0))</f>
        <v>5885</v>
      </c>
      <c r="E75" s="26">
        <f t="array" ref="E75">INDEX(Data_KRGS!$2:$29,MATCH($B$6&amp;E$7,Data_KRGS!$B$2:$B$29&amp;Data_KRGS!$A$2:$A$29,0),MATCH($C75,variabel_2016,0))</f>
        <v>31004</v>
      </c>
      <c r="F75" s="26">
        <f t="array" ref="F75">INDEX(Data_KRGS!$2:$29,MATCH($B$6&amp;F$7,Data_KRGS!$B$2:$B$29&amp;Data_KRGS!$A$2:$A$29,0),MATCH($C75,variabel_2016,0))</f>
        <v>20662</v>
      </c>
      <c r="G75" s="26">
        <f t="array" ref="G75">INDEX(Data_KRGS!$2:$29,MATCH($B$6&amp;G$7,Data_KRGS!$B$2:$B$29&amp;Data_KRGS!$A$2:$A$29,0),MATCH($C75,variabel_2016,0))</f>
        <v>18553</v>
      </c>
      <c r="H75" s="26">
        <f t="array" ref="H75">INDEX(Data_KRGS!$2:$290,MATCH($B$6&amp;H$7,Data_KRGS!$B$2:$B$290&amp;Data_KRGS!$A$2:$A$290,0),MATCH($C75,variabel_2016,0))</f>
        <v>8022</v>
      </c>
      <c r="I75" s="26">
        <f t="array" ref="I75">INDEX(Data_KRGS!$2:$290,MATCH($B$6&amp;I$7,Data_KRGS!$B$2:$B$290&amp;Data_KRGS!$A$2:$A$290,0),MATCH($C75,variabel_2016,0))</f>
        <v>14102</v>
      </c>
      <c r="J75" s="26">
        <f t="array" ref="J75">INDEX(Data_KRGS!$2:$290,MATCH($B$6&amp;J$7,Data_KRGS!$B$2:$B$290&amp;Data_KRGS!$A$2:$A$290,0),MATCH($C75,variabel_2016,0))</f>
        <v>46764</v>
      </c>
      <c r="K75" s="26">
        <f t="array" ref="K75">INDEX(Data_KRGS!$2:$290,MATCH($B$6&amp;K$7,Data_KRGS!$B$2:$B$290&amp;Data_KRGS!$A$2:$A$290,0),MATCH($C75,variabel_2016,0))</f>
        <v>5880</v>
      </c>
      <c r="L75" s="26">
        <f t="array" ref="L75">INDEX(Data_KRGS!$2:$290,MATCH($B$6&amp;L$7,Data_KRGS!$B$2:$B$290&amp;Data_KRGS!$A$2:$A$290,0),MATCH($C75,variabel_2016,0))</f>
        <v>4090</v>
      </c>
    </row>
    <row r="76" spans="1:12">
      <c r="A76" s="16"/>
      <c r="B76" s="18" t="s">
        <v>114</v>
      </c>
      <c r="C76" s="16"/>
      <c r="D76" s="28"/>
      <c r="E76" s="28"/>
      <c r="F76" s="28"/>
      <c r="G76" s="28"/>
      <c r="H76" s="28"/>
      <c r="I76" s="28"/>
      <c r="J76" s="28"/>
      <c r="K76" s="28"/>
      <c r="L76" s="28"/>
    </row>
    <row r="77" spans="1:12">
      <c r="A77" s="16" t="s">
        <v>233</v>
      </c>
      <c r="B77" s="16" t="s">
        <v>114</v>
      </c>
      <c r="C77" s="16" t="s">
        <v>410</v>
      </c>
      <c r="D77" s="26">
        <f t="array" ref="D77">INDEX(Data_KRGS!$2:$29,MATCH($B$6&amp;D$7,Data_KRGS!$B$2:$B$29&amp;Data_KRGS!$A$2:$A$29,0),MATCH($C77,variabel_2016,0))</f>
        <v>6000000</v>
      </c>
      <c r="E77" s="26">
        <f t="array" ref="E77">INDEX(Data_KRGS!$2:$29,MATCH($B$6&amp;E$7,Data_KRGS!$B$2:$B$29&amp;Data_KRGS!$A$2:$A$29,0),MATCH($C77,variabel_2016,0))</f>
        <v>2000000</v>
      </c>
      <c r="F77" s="26">
        <f t="array" ref="F77">INDEX(Data_KRGS!$2:$29,MATCH($B$6&amp;F$7,Data_KRGS!$B$2:$B$29&amp;Data_KRGS!$A$2:$A$29,0),MATCH($C77,variabel_2016,0))</f>
        <v>2000000</v>
      </c>
      <c r="G77" s="26">
        <f t="array" ref="G77">INDEX(Data_KRGS!$2:$29,MATCH($B$6&amp;G$7,Data_KRGS!$B$2:$B$29&amp;Data_KRGS!$A$2:$A$29,0),MATCH($C77,variabel_2016,0))</f>
        <v>2000000</v>
      </c>
      <c r="H77" s="26">
        <f t="array" ref="H77">INDEX(Data_KRGS!$2:$290,MATCH($B$6&amp;H$7,Data_KRGS!$B$2:$B$290&amp;Data_KRGS!$A$2:$A$290,0),MATCH($C77,variabel_2016,0))</f>
        <v>2000000</v>
      </c>
      <c r="I77" s="26">
        <f t="array" ref="I77">INDEX(Data_KRGS!$2:$290,MATCH($B$6&amp;I$7,Data_KRGS!$B$2:$B$290&amp;Data_KRGS!$A$2:$A$290,0),MATCH($C77,variabel_2016,0))</f>
        <v>2000000</v>
      </c>
      <c r="J77" s="26">
        <f t="array" ref="J77">INDEX(Data_KRGS!$2:$290,MATCH($B$6&amp;J$7,Data_KRGS!$B$2:$B$290&amp;Data_KRGS!$A$2:$A$290,0),MATCH($C77,variabel_2016,0))</f>
        <v>2000000</v>
      </c>
      <c r="K77" s="26">
        <f t="array" ref="K77">INDEX(Data_KRGS!$2:$290,MATCH($B$6&amp;K$7,Data_KRGS!$B$2:$B$290&amp;Data_KRGS!$A$2:$A$290,0),MATCH($C77,variabel_2016,0))</f>
        <v>2000000</v>
      </c>
      <c r="L77" s="26">
        <f t="array" ref="L77">INDEX(Data_KRGS!$2:$290,MATCH($B$6&amp;L$7,Data_KRGS!$B$2:$B$290&amp;Data_KRGS!$A$2:$A$290,0),MATCH($C77,variabel_2016,0))</f>
        <v>2000000</v>
      </c>
    </row>
    <row r="78" spans="1:12">
      <c r="A78" s="16"/>
      <c r="B78" s="18" t="s">
        <v>116</v>
      </c>
      <c r="C78" s="16"/>
      <c r="D78" s="28"/>
      <c r="E78" s="28"/>
      <c r="F78" s="28"/>
      <c r="G78" s="28"/>
      <c r="H78" s="28"/>
      <c r="I78" s="28"/>
      <c r="J78" s="28"/>
      <c r="K78" s="28"/>
      <c r="L78" s="28"/>
    </row>
    <row r="79" spans="1:12">
      <c r="A79" s="16" t="s">
        <v>236</v>
      </c>
      <c r="B79" s="16" t="s">
        <v>278</v>
      </c>
      <c r="C79" s="16" t="s">
        <v>411</v>
      </c>
      <c r="D79" s="26">
        <f t="array" ref="D79">INDEX(Data_KRGS!$2:$29,MATCH($B$6&amp;D$7,Data_KRGS!$B$2:$B$29&amp;Data_KRGS!$A$2:$A$29,0),MATCH($C79,variabel_2016,0))</f>
        <v>848044</v>
      </c>
      <c r="E79" s="26">
        <f t="array" ref="E79">INDEX(Data_KRGS!$2:$29,MATCH($B$6&amp;E$7,Data_KRGS!$B$2:$B$29&amp;Data_KRGS!$A$2:$A$29,0),MATCH($C79,variabel_2016,0))</f>
        <v>848044</v>
      </c>
      <c r="F79" s="26">
        <f t="array" ref="F79">INDEX(Data_KRGS!$2:$29,MATCH($B$6&amp;F$7,Data_KRGS!$B$2:$B$29&amp;Data_KRGS!$A$2:$A$29,0),MATCH($C79,variabel_2016,0))</f>
        <v>848044</v>
      </c>
      <c r="G79" s="26">
        <f t="array" ref="G79">INDEX(Data_KRGS!$2:$29,MATCH($B$6&amp;G$7,Data_KRGS!$B$2:$B$29&amp;Data_KRGS!$A$2:$A$29,0),MATCH($C79,variabel_2016,0))</f>
        <v>848044</v>
      </c>
      <c r="H79" s="26">
        <f t="array" ref="H79">INDEX(Data_KRGS!$2:$290,MATCH($B$6&amp;H$7,Data_KRGS!$B$2:$B$290&amp;Data_KRGS!$A$2:$A$290,0),MATCH($C79,variabel_2016,0))</f>
        <v>848044</v>
      </c>
      <c r="I79" s="26">
        <f t="array" ref="I79">INDEX(Data_KRGS!$2:$290,MATCH($B$6&amp;I$7,Data_KRGS!$B$2:$B$290&amp;Data_KRGS!$A$2:$A$290,0),MATCH($C79,variabel_2016,0))</f>
        <v>848044</v>
      </c>
      <c r="J79" s="26">
        <f t="array" ref="J79">INDEX(Data_KRGS!$2:$290,MATCH($B$6&amp;J$7,Data_KRGS!$B$2:$B$290&amp;Data_KRGS!$A$2:$A$290,0),MATCH($C79,variabel_2016,0))</f>
        <v>848044</v>
      </c>
      <c r="K79" s="26">
        <f t="array" ref="K79">INDEX(Data_KRGS!$2:$290,MATCH($B$6&amp;K$7,Data_KRGS!$B$2:$B$290&amp;Data_KRGS!$A$2:$A$290,0),MATCH($C79,variabel_2016,0))</f>
        <v>848044</v>
      </c>
      <c r="L79" s="26">
        <f t="array" ref="L79">INDEX(Data_KRGS!$2:$290,MATCH($B$6&amp;L$7,Data_KRGS!$B$2:$B$290&amp;Data_KRGS!$A$2:$A$290,0),MATCH($C79,variabel_2016,0))</f>
        <v>848044</v>
      </c>
    </row>
    <row r="80" spans="1:12">
      <c r="A80" s="16" t="s">
        <v>239</v>
      </c>
      <c r="B80" s="16" t="s">
        <v>121</v>
      </c>
      <c r="C80" s="16" t="s">
        <v>412</v>
      </c>
      <c r="D80" s="26">
        <f t="array" ref="D80">INDEX(Data_KRGS!$2:$29,MATCH($B$6&amp;D$7,Data_KRGS!$B$2:$B$29&amp;Data_KRGS!$A$2:$A$29,0),MATCH($C80,variabel_2016,0))</f>
        <v>0</v>
      </c>
      <c r="E80" s="26">
        <f t="array" ref="E80">INDEX(Data_KRGS!$2:$29,MATCH($B$6&amp;E$7,Data_KRGS!$B$2:$B$29&amp;Data_KRGS!$A$2:$A$29,0),MATCH($C80,variabel_2016,0))</f>
        <v>0</v>
      </c>
      <c r="F80" s="26">
        <f t="array" ref="F80">INDEX(Data_KRGS!$2:$29,MATCH($B$6&amp;F$7,Data_KRGS!$B$2:$B$29&amp;Data_KRGS!$A$2:$A$29,0),MATCH($C80,variabel_2016,0))</f>
        <v>0</v>
      </c>
      <c r="G80" s="26">
        <f t="array" ref="G80">INDEX(Data_KRGS!$2:$29,MATCH($B$6&amp;G$7,Data_KRGS!$B$2:$B$29&amp;Data_KRGS!$A$2:$A$29,0),MATCH($C80,variabel_2016,0))</f>
        <v>0</v>
      </c>
      <c r="H80" s="26">
        <f t="array" ref="H80">INDEX(Data_KRGS!$2:$290,MATCH($B$6&amp;H$7,Data_KRGS!$B$2:$B$290&amp;Data_KRGS!$A$2:$A$290,0),MATCH($C80,variabel_2016,0))</f>
        <v>0</v>
      </c>
      <c r="I80" s="26">
        <f t="array" ref="I80">INDEX(Data_KRGS!$2:$290,MATCH($B$6&amp;I$7,Data_KRGS!$B$2:$B$290&amp;Data_KRGS!$A$2:$A$290,0),MATCH($C80,variabel_2016,0))</f>
        <v>0</v>
      </c>
      <c r="J80" s="26">
        <f t="array" ref="J80">INDEX(Data_KRGS!$2:$290,MATCH($B$6&amp;J$7,Data_KRGS!$B$2:$B$290&amp;Data_KRGS!$A$2:$A$290,0),MATCH($C80,variabel_2016,0))</f>
        <v>0</v>
      </c>
      <c r="K80" s="26">
        <f t="array" ref="K80">INDEX(Data_KRGS!$2:$290,MATCH($B$6&amp;K$7,Data_KRGS!$B$2:$B$290&amp;Data_KRGS!$A$2:$A$290,0),MATCH($C80,variabel_2016,0))</f>
        <v>0</v>
      </c>
      <c r="L80" s="26">
        <f t="array" ref="L80">INDEX(Data_KRGS!$2:$290,MATCH($B$6&amp;L$7,Data_KRGS!$B$2:$B$290&amp;Data_KRGS!$A$2:$A$290,0),MATCH($C80,variabel_2016,0))</f>
        <v>0</v>
      </c>
    </row>
    <row r="81" spans="1:12">
      <c r="A81" s="16" t="s">
        <v>241</v>
      </c>
      <c r="B81" s="16" t="s">
        <v>281</v>
      </c>
      <c r="C81" s="16" t="s">
        <v>413</v>
      </c>
      <c r="D81" s="26">
        <f t="array" ref="D81">INDEX(Data_KRGS!$2:$29,MATCH($B$6&amp;D$7,Data_KRGS!$B$2:$B$29&amp;Data_KRGS!$A$2:$A$29,0),MATCH($C81,variabel_2016,0))</f>
        <v>0</v>
      </c>
      <c r="E81" s="26">
        <f t="array" ref="E81">INDEX(Data_KRGS!$2:$29,MATCH($B$6&amp;E$7,Data_KRGS!$B$2:$B$29&amp;Data_KRGS!$A$2:$A$29,0),MATCH($C81,variabel_2016,0))</f>
        <v>0</v>
      </c>
      <c r="F81" s="26">
        <f t="array" ref="F81">INDEX(Data_KRGS!$2:$29,MATCH($B$6&amp;F$7,Data_KRGS!$B$2:$B$29&amp;Data_KRGS!$A$2:$A$29,0),MATCH($C81,variabel_2016,0))</f>
        <v>0</v>
      </c>
      <c r="G81" s="26">
        <f t="array" ref="G81">INDEX(Data_KRGS!$2:$29,MATCH($B$6&amp;G$7,Data_KRGS!$B$2:$B$29&amp;Data_KRGS!$A$2:$A$29,0),MATCH($C81,variabel_2016,0))</f>
        <v>0</v>
      </c>
      <c r="H81" s="26">
        <f t="array" ref="H81">INDEX(Data_KRGS!$2:$290,MATCH($B$6&amp;H$7,Data_KRGS!$B$2:$B$290&amp;Data_KRGS!$A$2:$A$290,0),MATCH($C81,variabel_2016,0))</f>
        <v>0</v>
      </c>
      <c r="I81" s="26">
        <f t="array" ref="I81">INDEX(Data_KRGS!$2:$290,MATCH($B$6&amp;I$7,Data_KRGS!$B$2:$B$290&amp;Data_KRGS!$A$2:$A$290,0),MATCH($C81,variabel_2016,0))</f>
        <v>0</v>
      </c>
      <c r="J81" s="26">
        <f t="array" ref="J81">INDEX(Data_KRGS!$2:$290,MATCH($B$6&amp;J$7,Data_KRGS!$B$2:$B$290&amp;Data_KRGS!$A$2:$A$290,0),MATCH($C81,variabel_2016,0))</f>
        <v>0</v>
      </c>
      <c r="K81" s="26">
        <f t="array" ref="K81">INDEX(Data_KRGS!$2:$290,MATCH($B$6&amp;K$7,Data_KRGS!$B$2:$B$290&amp;Data_KRGS!$A$2:$A$290,0),MATCH($C81,variabel_2016,0))</f>
        <v>0</v>
      </c>
      <c r="L81" s="26">
        <f t="array" ref="L81">INDEX(Data_KRGS!$2:$290,MATCH($B$6&amp;L$7,Data_KRGS!$B$2:$B$290&amp;Data_KRGS!$A$2:$A$290,0),MATCH($C81,variabel_2016,0))</f>
        <v>0</v>
      </c>
    </row>
    <row r="82" spans="1:12">
      <c r="A82" s="16" t="s">
        <v>283</v>
      </c>
      <c r="B82" s="16" t="s">
        <v>136</v>
      </c>
      <c r="C82" s="16" t="s">
        <v>414</v>
      </c>
      <c r="D82" s="26">
        <f t="array" ref="D82">INDEX(Data_KRGS!$2:$29,MATCH($B$6&amp;D$7,Data_KRGS!$B$2:$B$29&amp;Data_KRGS!$A$2:$A$29,0),MATCH($C82,variabel_2016,0))</f>
        <v>0</v>
      </c>
      <c r="E82" s="26">
        <f t="array" ref="E82">INDEX(Data_KRGS!$2:$29,MATCH($B$6&amp;E$7,Data_KRGS!$B$2:$B$29&amp;Data_KRGS!$A$2:$A$29,0),MATCH($C82,variabel_2016,0))</f>
        <v>0</v>
      </c>
      <c r="F82" s="26">
        <f t="array" ref="F82">INDEX(Data_KRGS!$2:$29,MATCH($B$6&amp;F$7,Data_KRGS!$B$2:$B$29&amp;Data_KRGS!$A$2:$A$29,0),MATCH($C82,variabel_2016,0))</f>
        <v>0</v>
      </c>
      <c r="G82" s="26">
        <f t="array" ref="G82">INDEX(Data_KRGS!$2:$29,MATCH($B$6&amp;G$7,Data_KRGS!$B$2:$B$29&amp;Data_KRGS!$A$2:$A$29,0),MATCH($C82,variabel_2016,0))</f>
        <v>0</v>
      </c>
      <c r="H82" s="26">
        <f t="array" ref="H82">INDEX(Data_KRGS!$2:$290,MATCH($B$6&amp;H$7,Data_KRGS!$B$2:$B$290&amp;Data_KRGS!$A$2:$A$290,0),MATCH($C82,variabel_2016,0))</f>
        <v>0</v>
      </c>
      <c r="I82" s="26">
        <f t="array" ref="I82">INDEX(Data_KRGS!$2:$290,MATCH($B$6&amp;I$7,Data_KRGS!$B$2:$B$290&amp;Data_KRGS!$A$2:$A$290,0),MATCH($C82,variabel_2016,0))</f>
        <v>0</v>
      </c>
      <c r="J82" s="26">
        <f t="array" ref="J82">INDEX(Data_KRGS!$2:$290,MATCH($B$6&amp;J$7,Data_KRGS!$B$2:$B$290&amp;Data_KRGS!$A$2:$A$290,0),MATCH($C82,variabel_2016,0))</f>
        <v>0</v>
      </c>
      <c r="K82" s="26">
        <f t="array" ref="K82">INDEX(Data_KRGS!$2:$290,MATCH($B$6&amp;K$7,Data_KRGS!$B$2:$B$290&amp;Data_KRGS!$A$2:$A$290,0),MATCH($C82,variabel_2016,0))</f>
        <v>0</v>
      </c>
      <c r="L82" s="26">
        <f t="array" ref="L82">INDEX(Data_KRGS!$2:$290,MATCH($B$6&amp;L$7,Data_KRGS!$B$2:$B$290&amp;Data_KRGS!$A$2:$A$290,0),MATCH($C82,variabel_2016,0))</f>
        <v>0</v>
      </c>
    </row>
    <row r="83" spans="1:12">
      <c r="A83" s="16" t="s">
        <v>285</v>
      </c>
      <c r="B83" s="16" t="s">
        <v>286</v>
      </c>
      <c r="C83" s="16" t="s">
        <v>415</v>
      </c>
      <c r="D83" s="26">
        <f t="array" ref="D83">INDEX(Data_KRGS!$2:$29,MATCH($B$6&amp;D$7,Data_KRGS!$B$2:$B$29&amp;Data_KRGS!$A$2:$A$29,0),MATCH($C83,variabel_2016,0))</f>
        <v>0</v>
      </c>
      <c r="E83" s="26">
        <f t="array" ref="E83">INDEX(Data_KRGS!$2:$29,MATCH($B$6&amp;E$7,Data_KRGS!$B$2:$B$29&amp;Data_KRGS!$A$2:$A$29,0),MATCH($C83,variabel_2016,0))</f>
        <v>0</v>
      </c>
      <c r="F83" s="26">
        <f t="array" ref="F83">INDEX(Data_KRGS!$2:$29,MATCH($B$6&amp;F$7,Data_KRGS!$B$2:$B$29&amp;Data_KRGS!$A$2:$A$29,0),MATCH($C83,variabel_2016,0))</f>
        <v>0</v>
      </c>
      <c r="G83" s="26">
        <f t="array" ref="G83">INDEX(Data_KRGS!$2:$29,MATCH($B$6&amp;G$7,Data_KRGS!$B$2:$B$29&amp;Data_KRGS!$A$2:$A$29,0),MATCH($C83,variabel_2016,0))</f>
        <v>0</v>
      </c>
      <c r="H83" s="26">
        <f t="array" ref="H83">INDEX(Data_KRGS!$2:$290,MATCH($B$6&amp;H$7,Data_KRGS!$B$2:$B$290&amp;Data_KRGS!$A$2:$A$290,0),MATCH($C83,variabel_2016,0))</f>
        <v>0</v>
      </c>
      <c r="I83" s="26">
        <f t="array" ref="I83">INDEX(Data_KRGS!$2:$290,MATCH($B$6&amp;I$7,Data_KRGS!$B$2:$B$290&amp;Data_KRGS!$A$2:$A$290,0),MATCH($C83,variabel_2016,0))</f>
        <v>0</v>
      </c>
      <c r="J83" s="26">
        <f t="array" ref="J83">INDEX(Data_KRGS!$2:$290,MATCH($B$6&amp;J$7,Data_KRGS!$B$2:$B$290&amp;Data_KRGS!$A$2:$A$290,0),MATCH($C83,variabel_2016,0))</f>
        <v>0</v>
      </c>
      <c r="K83" s="26">
        <f t="array" ref="K83">INDEX(Data_KRGS!$2:$290,MATCH($B$6&amp;K$7,Data_KRGS!$B$2:$B$290&amp;Data_KRGS!$A$2:$A$290,0),MATCH($C83,variabel_2016,0))</f>
        <v>0</v>
      </c>
      <c r="L83" s="26">
        <f t="array" ref="L83">INDEX(Data_KRGS!$2:$290,MATCH($B$6&amp;L$7,Data_KRGS!$B$2:$B$290&amp;Data_KRGS!$A$2:$A$290,0),MATCH($C83,variabel_2016,0))</f>
        <v>0</v>
      </c>
    </row>
    <row r="84" spans="1:12" ht="25.5" customHeight="1">
      <c r="A84" s="15" t="s">
        <v>288</v>
      </c>
      <c r="B84" s="46" t="s">
        <v>289</v>
      </c>
      <c r="C84" s="16" t="s">
        <v>416</v>
      </c>
      <c r="D84" s="26">
        <f t="array" ref="D84">INDEX(Data_KRGS!$2:$29,MATCH($B$6&amp;D$7,Data_KRGS!$B$2:$B$29&amp;Data_KRGS!$A$2:$A$29,0),MATCH($C84,variabel_2016,0))</f>
        <v>0</v>
      </c>
      <c r="E84" s="26">
        <f t="array" ref="E84">INDEX(Data_KRGS!$2:$29,MATCH($B$6&amp;E$7,Data_KRGS!$B$2:$B$29&amp;Data_KRGS!$A$2:$A$29,0),MATCH($C84,variabel_2016,0))</f>
        <v>0</v>
      </c>
      <c r="F84" s="26">
        <f t="array" ref="F84">INDEX(Data_KRGS!$2:$29,MATCH($B$6&amp;F$7,Data_KRGS!$B$2:$B$29&amp;Data_KRGS!$A$2:$A$29,0),MATCH($C84,variabel_2016,0))</f>
        <v>0</v>
      </c>
      <c r="G84" s="26">
        <f t="array" ref="G84">INDEX(Data_KRGS!$2:$29,MATCH($B$6&amp;G$7,Data_KRGS!$B$2:$B$29&amp;Data_KRGS!$A$2:$A$29,0),MATCH($C84,variabel_2016,0))</f>
        <v>0</v>
      </c>
      <c r="H84" s="26">
        <f t="array" ref="H84">INDEX(Data_KRGS!$2:$290,MATCH($B$6&amp;H$7,Data_KRGS!$B$2:$B$290&amp;Data_KRGS!$A$2:$A$290,0),MATCH($C84,variabel_2016,0))</f>
        <v>0</v>
      </c>
      <c r="I84" s="26">
        <f t="array" ref="I84">INDEX(Data_KRGS!$2:$290,MATCH($B$6&amp;I$7,Data_KRGS!$B$2:$B$290&amp;Data_KRGS!$A$2:$A$290,0),MATCH($C84,variabel_2016,0))</f>
        <v>0</v>
      </c>
      <c r="J84" s="26">
        <f t="array" ref="J84">INDEX(Data_KRGS!$2:$290,MATCH($B$6&amp;J$7,Data_KRGS!$B$2:$B$290&amp;Data_KRGS!$A$2:$A$290,0),MATCH($C84,variabel_2016,0))</f>
        <v>0</v>
      </c>
      <c r="K84" s="26">
        <f t="array" ref="K84">INDEX(Data_KRGS!$2:$290,MATCH($B$6&amp;K$7,Data_KRGS!$B$2:$B$290&amp;Data_KRGS!$A$2:$A$290,0),MATCH($C84,variabel_2016,0))</f>
        <v>0</v>
      </c>
      <c r="L84" s="26">
        <f t="array" ref="L84">INDEX(Data_KRGS!$2:$290,MATCH($B$6&amp;L$7,Data_KRGS!$B$2:$B$290&amp;Data_KRGS!$A$2:$A$290,0),MATCH($C84,variabel_2016,0))</f>
        <v>0</v>
      </c>
    </row>
    <row r="85" spans="1:12" ht="25.5" customHeight="1">
      <c r="A85" s="15" t="s">
        <v>291</v>
      </c>
      <c r="B85" s="46" t="s">
        <v>292</v>
      </c>
      <c r="C85" s="16" t="s">
        <v>417</v>
      </c>
      <c r="D85" s="26">
        <f t="array" ref="D85">INDEX(Data_KRGS!$2:$29,MATCH($B$6&amp;D$7,Data_KRGS!$B$2:$B$29&amp;Data_KRGS!$A$2:$A$29,0),MATCH($C85,variabel_2016,0))</f>
        <v>0</v>
      </c>
      <c r="E85" s="26">
        <f t="array" ref="E85">INDEX(Data_KRGS!$2:$29,MATCH($B$6&amp;E$7,Data_KRGS!$B$2:$B$29&amp;Data_KRGS!$A$2:$A$29,0),MATCH($C85,variabel_2016,0))</f>
        <v>0</v>
      </c>
      <c r="F85" s="26">
        <f t="array" ref="F85">INDEX(Data_KRGS!$2:$29,MATCH($B$6&amp;F$7,Data_KRGS!$B$2:$B$29&amp;Data_KRGS!$A$2:$A$29,0),MATCH($C85,variabel_2016,0))</f>
        <v>0</v>
      </c>
      <c r="G85" s="26">
        <f t="array" ref="G85">INDEX(Data_KRGS!$2:$29,MATCH($B$6&amp;G$7,Data_KRGS!$B$2:$B$29&amp;Data_KRGS!$A$2:$A$29,0),MATCH($C85,variabel_2016,0))</f>
        <v>0</v>
      </c>
      <c r="H85" s="26">
        <f t="array" ref="H85">INDEX(Data_KRGS!$2:$290,MATCH($B$6&amp;H$7,Data_KRGS!$B$2:$B$290&amp;Data_KRGS!$A$2:$A$290,0),MATCH($C85,variabel_2016,0))</f>
        <v>0</v>
      </c>
      <c r="I85" s="26">
        <f t="array" ref="I85">INDEX(Data_KRGS!$2:$290,MATCH($B$6&amp;I$7,Data_KRGS!$B$2:$B$290&amp;Data_KRGS!$A$2:$A$290,0),MATCH($C85,variabel_2016,0))</f>
        <v>0</v>
      </c>
      <c r="J85" s="26">
        <f t="array" ref="J85">INDEX(Data_KRGS!$2:$290,MATCH($B$6&amp;J$7,Data_KRGS!$B$2:$B$290&amp;Data_KRGS!$A$2:$A$290,0),MATCH($C85,variabel_2016,0))</f>
        <v>0</v>
      </c>
      <c r="K85" s="26">
        <f t="array" ref="K85">INDEX(Data_KRGS!$2:$290,MATCH($B$6&amp;K$7,Data_KRGS!$B$2:$B$290&amp;Data_KRGS!$A$2:$A$290,0),MATCH($C85,variabel_2016,0))</f>
        <v>0</v>
      </c>
      <c r="L85" s="26">
        <f t="array" ref="L85">INDEX(Data_KRGS!$2:$290,MATCH($B$6&amp;L$7,Data_KRGS!$B$2:$B$290&amp;Data_KRGS!$A$2:$A$290,0),MATCH($C85,variabel_2016,0))</f>
        <v>0</v>
      </c>
    </row>
    <row r="86" spans="1:12">
      <c r="A86" s="16" t="s">
        <v>294</v>
      </c>
      <c r="B86" s="16" t="s">
        <v>295</v>
      </c>
      <c r="C86" s="16" t="s">
        <v>418</v>
      </c>
      <c r="D86" s="26">
        <f t="array" ref="D86">INDEX(Data_KRGS!$2:$29,MATCH($B$6&amp;D$7,Data_KRGS!$B$2:$B$29&amp;Data_KRGS!$A$2:$A$29,0),MATCH($C86,variabel_2016,0))</f>
        <v>0</v>
      </c>
      <c r="E86" s="26">
        <f t="array" ref="E86">INDEX(Data_KRGS!$2:$29,MATCH($B$6&amp;E$7,Data_KRGS!$B$2:$B$29&amp;Data_KRGS!$A$2:$A$29,0),MATCH($C86,variabel_2016,0))</f>
        <v>0</v>
      </c>
      <c r="F86" s="26">
        <f t="array" ref="F86">INDEX(Data_KRGS!$2:$29,MATCH($B$6&amp;F$7,Data_KRGS!$B$2:$B$29&amp;Data_KRGS!$A$2:$A$29,0),MATCH($C86,variabel_2016,0))</f>
        <v>0</v>
      </c>
      <c r="G86" s="26">
        <f t="array" ref="G86">INDEX(Data_KRGS!$2:$29,MATCH($B$6&amp;G$7,Data_KRGS!$B$2:$B$29&amp;Data_KRGS!$A$2:$A$29,0),MATCH($C86,variabel_2016,0))</f>
        <v>0</v>
      </c>
      <c r="H86" s="26">
        <f t="array" ref="H86">INDEX(Data_KRGS!$2:$290,MATCH($B$6&amp;H$7,Data_KRGS!$B$2:$B$290&amp;Data_KRGS!$A$2:$A$290,0),MATCH($C86,variabel_2016,0))</f>
        <v>0</v>
      </c>
      <c r="I86" s="26">
        <f t="array" ref="I86">INDEX(Data_KRGS!$2:$290,MATCH($B$6&amp;I$7,Data_KRGS!$B$2:$B$290&amp;Data_KRGS!$A$2:$A$290,0),MATCH($C86,variabel_2016,0))</f>
        <v>0</v>
      </c>
      <c r="J86" s="26">
        <f t="array" ref="J86">INDEX(Data_KRGS!$2:$290,MATCH($B$6&amp;J$7,Data_KRGS!$B$2:$B$290&amp;Data_KRGS!$A$2:$A$290,0),MATCH($C86,variabel_2016,0))</f>
        <v>0</v>
      </c>
      <c r="K86" s="26">
        <f t="array" ref="K86">INDEX(Data_KRGS!$2:$290,MATCH($B$6&amp;K$7,Data_KRGS!$B$2:$B$290&amp;Data_KRGS!$A$2:$A$290,0),MATCH($C86,variabel_2016,0))</f>
        <v>0</v>
      </c>
      <c r="L86" s="26">
        <f t="array" ref="L86">INDEX(Data_KRGS!$2:$290,MATCH($B$6&amp;L$7,Data_KRGS!$B$2:$B$290&amp;Data_KRGS!$A$2:$A$290,0),MATCH($C86,variabel_2016,0))</f>
        <v>0</v>
      </c>
    </row>
    <row r="87" spans="1:12">
      <c r="A87" s="16" t="s">
        <v>297</v>
      </c>
      <c r="B87" s="16" t="s">
        <v>127</v>
      </c>
      <c r="C87" s="16" t="s">
        <v>419</v>
      </c>
      <c r="D87" s="26">
        <f t="array" ref="D87">INDEX(Data_KRGS!$2:$29,MATCH($B$6&amp;D$7,Data_KRGS!$B$2:$B$29&amp;Data_KRGS!$A$2:$A$29,0),MATCH($C87,variabel_2016,0))</f>
        <v>1646001</v>
      </c>
      <c r="E87" s="26">
        <f t="array" ref="E87">INDEX(Data_KRGS!$2:$29,MATCH($B$6&amp;E$7,Data_KRGS!$B$2:$B$29&amp;Data_KRGS!$A$2:$A$29,0),MATCH($C87,variabel_2016,0))</f>
        <v>5693918</v>
      </c>
      <c r="F87" s="26">
        <f t="array" ref="F87">INDEX(Data_KRGS!$2:$29,MATCH($B$6&amp;F$7,Data_KRGS!$B$2:$B$29&amp;Data_KRGS!$A$2:$A$29,0),MATCH($C87,variabel_2016,0))</f>
        <v>5694020</v>
      </c>
      <c r="G87" s="26">
        <f t="array" ref="G87">INDEX(Data_KRGS!$2:$29,MATCH($B$6&amp;G$7,Data_KRGS!$B$2:$B$29&amp;Data_KRGS!$A$2:$A$29,0),MATCH($C87,variabel_2016,0))</f>
        <v>5692640</v>
      </c>
      <c r="H87" s="26">
        <f t="array" ref="H87">INDEX(Data_KRGS!$2:$290,MATCH($B$6&amp;H$7,Data_KRGS!$B$2:$B$290&amp;Data_KRGS!$A$2:$A$290,0),MATCH($C87,variabel_2016,0))</f>
        <v>5694966</v>
      </c>
      <c r="I87" s="26">
        <f t="array" ref="I87">INDEX(Data_KRGS!$2:$290,MATCH($B$6&amp;I$7,Data_KRGS!$B$2:$B$290&amp;Data_KRGS!$A$2:$A$290,0),MATCH($C87,variabel_2016,0))</f>
        <v>9700689</v>
      </c>
      <c r="J87" s="26">
        <f t="array" ref="J87">INDEX(Data_KRGS!$2:$290,MATCH($B$6&amp;J$7,Data_KRGS!$B$2:$B$290&amp;Data_KRGS!$A$2:$A$290,0),MATCH($C87,variabel_2016,0))</f>
        <v>5656598</v>
      </c>
      <c r="K87" s="26">
        <f t="array" ref="K87">INDEX(Data_KRGS!$2:$290,MATCH($B$6&amp;K$7,Data_KRGS!$B$2:$B$290&amp;Data_KRGS!$A$2:$A$290,0),MATCH($C87,variabel_2016,0))</f>
        <v>5671951</v>
      </c>
      <c r="L87" s="26">
        <f t="array" ref="L87">INDEX(Data_KRGS!$2:$290,MATCH($B$6&amp;L$7,Data_KRGS!$B$2:$B$290&amp;Data_KRGS!$A$2:$A$290,0),MATCH($C87,variabel_2016,0))</f>
        <v>5693624</v>
      </c>
    </row>
    <row r="88" spans="1:12">
      <c r="A88" s="16" t="s">
        <v>299</v>
      </c>
      <c r="B88" s="16" t="s">
        <v>300</v>
      </c>
      <c r="C88" s="16" t="s">
        <v>420</v>
      </c>
      <c r="D88" s="26">
        <f t="array" ref="D88">INDEX(Data_KRGS!$2:$29,MATCH($B$6&amp;D$7,Data_KRGS!$B$2:$B$29&amp;Data_KRGS!$A$2:$A$29,0),MATCH($C88,variabel_2016,0))</f>
        <v>0</v>
      </c>
      <c r="E88" s="26">
        <f t="array" ref="E88">INDEX(Data_KRGS!$2:$29,MATCH($B$6&amp;E$7,Data_KRGS!$B$2:$B$29&amp;Data_KRGS!$A$2:$A$29,0),MATCH($C88,variabel_2016,0))</f>
        <v>0</v>
      </c>
      <c r="F88" s="26">
        <f t="array" ref="F88">INDEX(Data_KRGS!$2:$29,MATCH($B$6&amp;F$7,Data_KRGS!$B$2:$B$29&amp;Data_KRGS!$A$2:$A$29,0),MATCH($C88,variabel_2016,0))</f>
        <v>0</v>
      </c>
      <c r="G88" s="26">
        <f t="array" ref="G88">INDEX(Data_KRGS!$2:$29,MATCH($B$6&amp;G$7,Data_KRGS!$B$2:$B$29&amp;Data_KRGS!$A$2:$A$29,0),MATCH($C88,variabel_2016,0))</f>
        <v>0</v>
      </c>
      <c r="H88" s="26">
        <f t="array" ref="H88">INDEX(Data_KRGS!$2:$290,MATCH($B$6&amp;H$7,Data_KRGS!$B$2:$B$290&amp;Data_KRGS!$A$2:$A$290,0),MATCH($C88,variabel_2016,0))</f>
        <v>0</v>
      </c>
      <c r="I88" s="26">
        <f t="array" ref="I88">INDEX(Data_KRGS!$2:$290,MATCH($B$6&amp;I$7,Data_KRGS!$B$2:$B$290&amp;Data_KRGS!$A$2:$A$290,0),MATCH($C88,variabel_2016,0))</f>
        <v>0</v>
      </c>
      <c r="J88" s="26">
        <f t="array" ref="J88">INDEX(Data_KRGS!$2:$290,MATCH($B$6&amp;J$7,Data_KRGS!$B$2:$B$290&amp;Data_KRGS!$A$2:$A$290,0),MATCH($C88,variabel_2016,0))</f>
        <v>0</v>
      </c>
      <c r="K88" s="26">
        <f t="array" ref="K88">INDEX(Data_KRGS!$2:$290,MATCH($B$6&amp;K$7,Data_KRGS!$B$2:$B$290&amp;Data_KRGS!$A$2:$A$290,0),MATCH($C88,variabel_2016,0))</f>
        <v>0</v>
      </c>
      <c r="L88" s="26">
        <f t="array" ref="L88">INDEX(Data_KRGS!$2:$290,MATCH($B$6&amp;L$7,Data_KRGS!$B$2:$B$290&amp;Data_KRGS!$A$2:$A$290,0),MATCH($C88,variabel_2016,0))</f>
        <v>0</v>
      </c>
    </row>
    <row r="89" spans="1:12">
      <c r="A89" s="16" t="s">
        <v>302</v>
      </c>
      <c r="B89" s="16" t="s">
        <v>303</v>
      </c>
      <c r="C89" s="16" t="s">
        <v>421</v>
      </c>
      <c r="D89" s="26">
        <f t="array" ref="D89">INDEX(Data_KRGS!$2:$29,MATCH($B$6&amp;D$7,Data_KRGS!$B$2:$B$29&amp;Data_KRGS!$A$2:$A$29,0),MATCH($C89,variabel_2016,0))</f>
        <v>0</v>
      </c>
      <c r="E89" s="26">
        <f t="array" ref="E89">INDEX(Data_KRGS!$2:$29,MATCH($B$6&amp;E$7,Data_KRGS!$B$2:$B$29&amp;Data_KRGS!$A$2:$A$29,0),MATCH($C89,variabel_2016,0))</f>
        <v>0</v>
      </c>
      <c r="F89" s="26">
        <f t="array" ref="F89">INDEX(Data_KRGS!$2:$29,MATCH($B$6&amp;F$7,Data_KRGS!$B$2:$B$29&amp;Data_KRGS!$A$2:$A$29,0),MATCH($C89,variabel_2016,0))</f>
        <v>0</v>
      </c>
      <c r="G89" s="26">
        <f t="array" ref="G89">INDEX(Data_KRGS!$2:$29,MATCH($B$6&amp;G$7,Data_KRGS!$B$2:$B$29&amp;Data_KRGS!$A$2:$A$29,0),MATCH($C89,variabel_2016,0))</f>
        <v>0</v>
      </c>
      <c r="H89" s="26">
        <f t="array" ref="H89">INDEX(Data_KRGS!$2:$290,MATCH($B$6&amp;H$7,Data_KRGS!$B$2:$B$290&amp;Data_KRGS!$A$2:$A$290,0),MATCH($C89,variabel_2016,0))</f>
        <v>0</v>
      </c>
      <c r="I89" s="26">
        <f t="array" ref="I89">INDEX(Data_KRGS!$2:$290,MATCH($B$6&amp;I$7,Data_KRGS!$B$2:$B$290&amp;Data_KRGS!$A$2:$A$290,0),MATCH($C89,variabel_2016,0))</f>
        <v>0</v>
      </c>
      <c r="J89" s="26">
        <f t="array" ref="J89">INDEX(Data_KRGS!$2:$290,MATCH($B$6&amp;J$7,Data_KRGS!$B$2:$B$290&amp;Data_KRGS!$A$2:$A$290,0),MATCH($C89,variabel_2016,0))</f>
        <v>0</v>
      </c>
      <c r="K89" s="26">
        <f t="array" ref="K89">INDEX(Data_KRGS!$2:$290,MATCH($B$6&amp;K$7,Data_KRGS!$B$2:$B$290&amp;Data_KRGS!$A$2:$A$290,0),MATCH($C89,variabel_2016,0))</f>
        <v>0</v>
      </c>
      <c r="L89" s="26">
        <f t="array" ref="L89">INDEX(Data_KRGS!$2:$290,MATCH($B$6&amp;L$7,Data_KRGS!$B$2:$B$290&amp;Data_KRGS!$A$2:$A$290,0),MATCH($C89,variabel_2016,0))</f>
        <v>0</v>
      </c>
    </row>
    <row r="90" spans="1:12">
      <c r="A90" s="16" t="s">
        <v>305</v>
      </c>
      <c r="B90" s="16" t="s">
        <v>130</v>
      </c>
      <c r="C90" s="16" t="s">
        <v>422</v>
      </c>
      <c r="D90" s="26">
        <f t="array" ref="D90">INDEX(Data_KRGS!$2:$29,MATCH($B$6&amp;D$7,Data_KRGS!$B$2:$B$29&amp;Data_KRGS!$A$2:$A$29,0),MATCH($C90,variabel_2016,0))</f>
        <v>1646001</v>
      </c>
      <c r="E90" s="26">
        <f t="array" ref="E90">INDEX(Data_KRGS!$2:$29,MATCH($B$6&amp;E$7,Data_KRGS!$B$2:$B$29&amp;Data_KRGS!$A$2:$A$29,0),MATCH($C90,variabel_2016,0))</f>
        <v>1646001</v>
      </c>
      <c r="F90" s="26">
        <f t="array" ref="F90">INDEX(Data_KRGS!$2:$29,MATCH($B$6&amp;F$7,Data_KRGS!$B$2:$B$29&amp;Data_KRGS!$A$2:$A$29,0),MATCH($C90,variabel_2016,0))</f>
        <v>1646001</v>
      </c>
      <c r="G90" s="26">
        <f t="array" ref="G90">INDEX(Data_KRGS!$2:$29,MATCH($B$6&amp;G$7,Data_KRGS!$B$2:$B$29&amp;Data_KRGS!$A$2:$A$29,0),MATCH($C90,variabel_2016,0))</f>
        <v>1646001</v>
      </c>
      <c r="H90" s="26">
        <f t="array" ref="H90">INDEX(Data_KRGS!$2:$290,MATCH($B$6&amp;H$7,Data_KRGS!$B$2:$B$290&amp;Data_KRGS!$A$2:$A$290,0),MATCH($C90,variabel_2016,0))</f>
        <v>0</v>
      </c>
      <c r="I90" s="26">
        <f t="array" ref="I90">INDEX(Data_KRGS!$2:$290,MATCH($B$6&amp;I$7,Data_KRGS!$B$2:$B$290&amp;Data_KRGS!$A$2:$A$290,0),MATCH($C90,variabel_2016,0))</f>
        <v>0</v>
      </c>
      <c r="J90" s="26">
        <f t="array" ref="J90">INDEX(Data_KRGS!$2:$290,MATCH($B$6&amp;J$7,Data_KRGS!$B$2:$B$290&amp;Data_KRGS!$A$2:$A$290,0),MATCH($C90,variabel_2016,0))</f>
        <v>0</v>
      </c>
      <c r="K90" s="26">
        <f t="array" ref="K90">INDEX(Data_KRGS!$2:$290,MATCH($B$6&amp;K$7,Data_KRGS!$B$2:$B$290&amp;Data_KRGS!$A$2:$A$290,0),MATCH($C90,variabel_2016,0))</f>
        <v>0</v>
      </c>
      <c r="L90" s="26">
        <f t="array" ref="L90">INDEX(Data_KRGS!$2:$290,MATCH($B$6&amp;L$7,Data_KRGS!$B$2:$B$290&amp;Data_KRGS!$A$2:$A$290,0),MATCH($C90,variabel_2016,0))</f>
        <v>0</v>
      </c>
    </row>
    <row r="91" spans="1:12">
      <c r="A91" s="16" t="s">
        <v>307</v>
      </c>
      <c r="B91" s="16" t="s">
        <v>133</v>
      </c>
      <c r="C91" s="16" t="s">
        <v>423</v>
      </c>
      <c r="D91" s="26">
        <f t="array" ref="D91">INDEX(Data_KRGS!$2:$29,MATCH($B$6&amp;D$7,Data_KRGS!$B$2:$B$29&amp;Data_KRGS!$A$2:$A$29,0),MATCH($C91,variabel_2016,0))</f>
        <v>0</v>
      </c>
      <c r="E91" s="26">
        <f t="array" ref="E91">INDEX(Data_KRGS!$2:$29,MATCH($B$6&amp;E$7,Data_KRGS!$B$2:$B$29&amp;Data_KRGS!$A$2:$A$29,0),MATCH($C91,variabel_2016,0))</f>
        <v>4047917</v>
      </c>
      <c r="F91" s="26">
        <f t="array" ref="F91">INDEX(Data_KRGS!$2:$29,MATCH($B$6&amp;F$7,Data_KRGS!$B$2:$B$29&amp;Data_KRGS!$A$2:$A$29,0),MATCH($C91,variabel_2016,0))</f>
        <v>4048019</v>
      </c>
      <c r="G91" s="26">
        <f t="array" ref="G91">INDEX(Data_KRGS!$2:$29,MATCH($B$6&amp;G$7,Data_KRGS!$B$2:$B$29&amp;Data_KRGS!$A$2:$A$29,0),MATCH($C91,variabel_2016,0))</f>
        <v>4046639</v>
      </c>
      <c r="H91" s="26">
        <f t="array" ref="H91">INDEX(Data_KRGS!$2:$290,MATCH($B$6&amp;H$7,Data_KRGS!$B$2:$B$290&amp;Data_KRGS!$A$2:$A$290,0),MATCH($C91,variabel_2016,0))</f>
        <v>5694966</v>
      </c>
      <c r="I91" s="26">
        <f t="array" ref="I91">INDEX(Data_KRGS!$2:$290,MATCH($B$6&amp;I$7,Data_KRGS!$B$2:$B$290&amp;Data_KRGS!$A$2:$A$290,0),MATCH($C91,variabel_2016,0))</f>
        <v>9700689</v>
      </c>
      <c r="J91" s="26">
        <f t="array" ref="J91">INDEX(Data_KRGS!$2:$290,MATCH($B$6&amp;J$7,Data_KRGS!$B$2:$B$290&amp;Data_KRGS!$A$2:$A$290,0),MATCH($C91,variabel_2016,0))</f>
        <v>5656598</v>
      </c>
      <c r="K91" s="26">
        <f t="array" ref="K91">INDEX(Data_KRGS!$2:$290,MATCH($B$6&amp;K$7,Data_KRGS!$B$2:$B$290&amp;Data_KRGS!$A$2:$A$290,0),MATCH($C91,variabel_2016,0))</f>
        <v>5671951</v>
      </c>
      <c r="L91" s="26">
        <f t="array" ref="L91">INDEX(Data_KRGS!$2:$290,MATCH($B$6&amp;L$7,Data_KRGS!$B$2:$B$290&amp;Data_KRGS!$A$2:$A$290,0),MATCH($C91,variabel_2016,0))</f>
        <v>5693624</v>
      </c>
    </row>
    <row r="92" spans="1:12">
      <c r="A92" s="16" t="s">
        <v>309</v>
      </c>
      <c r="B92" s="16" t="s">
        <v>310</v>
      </c>
      <c r="C92" s="16" t="s">
        <v>424</v>
      </c>
      <c r="D92" s="26">
        <f t="array" ref="D92">INDEX(Data_KRGS!$2:$29,MATCH($B$6&amp;D$7,Data_KRGS!$B$2:$B$29&amp;Data_KRGS!$A$2:$A$29,0),MATCH($C92,variabel_2016,0))</f>
        <v>18167028</v>
      </c>
      <c r="E92" s="26">
        <f t="array" ref="E92">INDEX(Data_KRGS!$2:$29,MATCH($B$6&amp;E$7,Data_KRGS!$B$2:$B$29&amp;Data_KRGS!$A$2:$A$29,0),MATCH($C92,variabel_2016,0))</f>
        <v>19758092</v>
      </c>
      <c r="F92" s="26">
        <f t="array" ref="F92">INDEX(Data_KRGS!$2:$29,MATCH($B$6&amp;F$7,Data_KRGS!$B$2:$B$29&amp;Data_KRGS!$A$2:$A$29,0),MATCH($C92,variabel_2016,0))</f>
        <v>21687252</v>
      </c>
      <c r="G92" s="26">
        <f t="array" ref="G92">INDEX(Data_KRGS!$2:$29,MATCH($B$6&amp;G$7,Data_KRGS!$B$2:$B$29&amp;Data_KRGS!$A$2:$A$29,0),MATCH($C92,variabel_2016,0))</f>
        <v>24071712</v>
      </c>
      <c r="H92" s="26">
        <f t="array" ref="H92">INDEX(Data_KRGS!$2:$290,MATCH($B$6&amp;H$7,Data_KRGS!$B$2:$B$290&amp;Data_KRGS!$A$2:$A$290,0),MATCH($C92,variabel_2016,0))</f>
        <v>25962820</v>
      </c>
      <c r="I92" s="26">
        <f t="array" ref="I92">INDEX(Data_KRGS!$2:$290,MATCH($B$6&amp;I$7,Data_KRGS!$B$2:$B$290&amp;Data_KRGS!$A$2:$A$290,0),MATCH($C92,variabel_2016,0))</f>
        <v>28177450</v>
      </c>
      <c r="J92" s="26">
        <f t="array" ref="J92">INDEX(Data_KRGS!$2:$290,MATCH($B$6&amp;J$7,Data_KRGS!$B$2:$B$290&amp;Data_KRGS!$A$2:$A$290,0),MATCH($C92,variabel_2016,0))</f>
        <v>30744851</v>
      </c>
      <c r="K92" s="26">
        <f t="array" ref="K92">INDEX(Data_KRGS!$2:$290,MATCH($B$6&amp;K$7,Data_KRGS!$B$2:$B$290&amp;Data_KRGS!$A$2:$A$290,0),MATCH($C92,variabel_2016,0))</f>
        <v>34015654</v>
      </c>
      <c r="L92" s="26">
        <f t="array" ref="L92">INDEX(Data_KRGS!$2:$290,MATCH($B$6&amp;L$7,Data_KRGS!$B$2:$B$290&amp;Data_KRGS!$A$2:$A$290,0),MATCH($C92,variabel_2016,0))</f>
        <v>37096017</v>
      </c>
    </row>
    <row r="93" spans="1:12">
      <c r="A93" s="16"/>
      <c r="B93" s="18" t="s">
        <v>144</v>
      </c>
      <c r="C93" s="16" t="s">
        <v>425</v>
      </c>
      <c r="D93" s="26">
        <f t="array" ref="D93">INDEX(Data_KRGS!$2:$29,MATCH($B$6&amp;D$7,Data_KRGS!$B$2:$B$29&amp;Data_KRGS!$A$2:$A$29,0),MATCH($C93,variabel_2016,0))</f>
        <v>20661073</v>
      </c>
      <c r="E93" s="26">
        <f t="array" ref="E93">INDEX(Data_KRGS!$2:$29,MATCH($B$6&amp;E$7,Data_KRGS!$B$2:$B$29&amp;Data_KRGS!$A$2:$A$29,0),MATCH($C93,variabel_2016,0))</f>
        <v>26300054</v>
      </c>
      <c r="F93" s="26">
        <f t="array" ref="F93">INDEX(Data_KRGS!$2:$29,MATCH($B$6&amp;F$7,Data_KRGS!$B$2:$B$29&amp;Data_KRGS!$A$2:$A$29,0),MATCH($C93,variabel_2016,0))</f>
        <v>28229316</v>
      </c>
      <c r="G93" s="26">
        <f t="array" ref="G93">INDEX(Data_KRGS!$2:$29,MATCH($B$6&amp;G$7,Data_KRGS!$B$2:$B$29&amp;Data_KRGS!$A$2:$A$29,0),MATCH($C93,variabel_2016,0))</f>
        <v>30612396</v>
      </c>
      <c r="H93" s="26">
        <f t="array" ref="H93">INDEX(Data_KRGS!$2:$290,MATCH($B$6&amp;H$7,Data_KRGS!$B$2:$B$290&amp;Data_KRGS!$A$2:$A$290,0),MATCH($C93,variabel_2016,0))</f>
        <v>32505830</v>
      </c>
      <c r="I93" s="26">
        <f t="array" ref="I93">INDEX(Data_KRGS!$2:$290,MATCH($B$6&amp;I$7,Data_KRGS!$B$2:$B$290&amp;Data_KRGS!$A$2:$A$290,0),MATCH($C93,variabel_2016,0))</f>
        <v>38726183</v>
      </c>
      <c r="J93" s="26">
        <f t="array" ref="J93">INDEX(Data_KRGS!$2:$290,MATCH($B$6&amp;J$7,Data_KRGS!$B$2:$B$290&amp;Data_KRGS!$A$2:$A$290,0),MATCH($C93,variabel_2016,0))</f>
        <v>37249494</v>
      </c>
      <c r="K93" s="26">
        <f t="array" ref="K93">INDEX(Data_KRGS!$2:$290,MATCH($B$6&amp;K$7,Data_KRGS!$B$2:$B$290&amp;Data_KRGS!$A$2:$A$290,0),MATCH($C93,variabel_2016,0))</f>
        <v>40535649</v>
      </c>
      <c r="L93" s="26">
        <f t="array" ref="L93">INDEX(Data_KRGS!$2:$290,MATCH($B$6&amp;L$7,Data_KRGS!$B$2:$B$290&amp;Data_KRGS!$A$2:$A$290,0),MATCH($C93,variabel_2016,0))</f>
        <v>43637685</v>
      </c>
    </row>
    <row r="94" spans="1:12">
      <c r="A94" s="16"/>
      <c r="B94" s="18" t="s">
        <v>146</v>
      </c>
      <c r="C94" s="16" t="s">
        <v>426</v>
      </c>
      <c r="D94" s="26">
        <f t="array" ref="D94">INDEX(Data_KRGS!$2:$29,MATCH($B$6&amp;D$7,Data_KRGS!$B$2:$B$29&amp;Data_KRGS!$A$2:$A$29,0),MATCH($C94,variabel_2016,0))</f>
        <v>690526973</v>
      </c>
      <c r="E94" s="26">
        <f t="array" ref="E94">INDEX(Data_KRGS!$2:$29,MATCH($B$6&amp;E$7,Data_KRGS!$B$2:$B$29&amp;Data_KRGS!$A$2:$A$29,0),MATCH($C94,variabel_2016,0))</f>
        <v>736054854</v>
      </c>
      <c r="F94" s="26">
        <f t="array" ref="F94">INDEX(Data_KRGS!$2:$29,MATCH($B$6&amp;F$7,Data_KRGS!$B$2:$B$29&amp;Data_KRGS!$A$2:$A$29,0),MATCH($C94,variabel_2016,0))</f>
        <v>757296944</v>
      </c>
      <c r="G94" s="26">
        <f t="array" ref="G94">INDEX(Data_KRGS!$2:$29,MATCH($B$6&amp;G$7,Data_KRGS!$B$2:$B$29&amp;Data_KRGS!$A$2:$A$29,0),MATCH($C94,variabel_2016,0))</f>
        <v>887314757</v>
      </c>
      <c r="H94" s="26">
        <f t="array" ref="H94">INDEX(Data_KRGS!$2:$290,MATCH($B$6&amp;H$7,Data_KRGS!$B$2:$B$290&amp;Data_KRGS!$A$2:$A$290,0),MATCH($C94,variabel_2016,0))</f>
        <v>922050141</v>
      </c>
      <c r="I94" s="26">
        <f t="array" ref="I94">INDEX(Data_KRGS!$2:$290,MATCH($B$6&amp;I$7,Data_KRGS!$B$2:$B$290&amp;Data_KRGS!$A$2:$A$290,0),MATCH($C94,variabel_2016,0))</f>
        <v>952967072</v>
      </c>
      <c r="J94" s="26">
        <f t="array" ref="J94">INDEX(Data_KRGS!$2:$290,MATCH($B$6&amp;J$7,Data_KRGS!$B$2:$B$290&amp;Data_KRGS!$A$2:$A$290,0),MATCH($C94,variabel_2016,0))</f>
        <v>860619369</v>
      </c>
      <c r="K94" s="26">
        <f t="array" ref="K94">INDEX(Data_KRGS!$2:$290,MATCH($B$6&amp;K$7,Data_KRGS!$B$2:$B$290&amp;Data_KRGS!$A$2:$A$290,0),MATCH($C94,variabel_2016,0))</f>
        <v>910465582</v>
      </c>
      <c r="L94" s="26">
        <f t="array" ref="L94">INDEX(Data_KRGS!$2:$290,MATCH($B$6&amp;L$7,Data_KRGS!$B$2:$B$290&amp;Data_KRGS!$A$2:$A$290,0),MATCH($C94,variabel_2016,0))</f>
        <v>1000099315</v>
      </c>
    </row>
    <row r="95" spans="1:12">
      <c r="A95" s="47"/>
      <c r="B95" s="51"/>
      <c r="C95" s="25"/>
      <c r="D95" s="11"/>
      <c r="E95" s="11"/>
      <c r="F95" s="11"/>
      <c r="G95" s="11"/>
      <c r="H95" s="11"/>
      <c r="J95" s="58"/>
      <c r="L95" s="58"/>
    </row>
    <row r="96" spans="1:12" ht="29.25" customHeight="1">
      <c r="A96" s="76" t="s">
        <v>314</v>
      </c>
      <c r="B96" s="76"/>
      <c r="C96" s="76"/>
      <c r="D96" s="76"/>
      <c r="E96" s="44"/>
      <c r="F96" s="44"/>
      <c r="G96" s="44"/>
      <c r="H96" s="44"/>
      <c r="I96" s="44"/>
      <c r="J96" s="44"/>
      <c r="K96" s="44"/>
      <c r="L96" s="44"/>
    </row>
    <row r="97" spans="1:12" ht="15.75" customHeight="1">
      <c r="A97" s="52"/>
      <c r="B97" s="4"/>
      <c r="C97" s="41" t="s">
        <v>1</v>
      </c>
      <c r="D97" s="67">
        <f t="shared" ref="D97:L97" si="3">D$9</f>
        <v>2016</v>
      </c>
      <c r="E97" s="67">
        <f t="shared" si="3"/>
        <v>2017</v>
      </c>
      <c r="F97" s="67">
        <f t="shared" si="3"/>
        <v>2018</v>
      </c>
      <c r="G97" s="67">
        <f t="shared" si="3"/>
        <v>2019</v>
      </c>
      <c r="H97" s="67">
        <f t="shared" si="3"/>
        <v>2020</v>
      </c>
      <c r="I97" s="67">
        <f t="shared" si="3"/>
        <v>2021</v>
      </c>
      <c r="J97" s="67">
        <f t="shared" si="3"/>
        <v>2022</v>
      </c>
      <c r="K97" s="67">
        <f t="shared" si="3"/>
        <v>2023</v>
      </c>
      <c r="L97" s="67">
        <f t="shared" si="3"/>
        <v>2024</v>
      </c>
    </row>
    <row r="98" spans="1:12">
      <c r="A98" s="42"/>
      <c r="B98" s="18" t="s">
        <v>315</v>
      </c>
      <c r="C98" s="12"/>
      <c r="D98" s="27" t="s">
        <v>3</v>
      </c>
      <c r="E98" s="27" t="s">
        <v>3</v>
      </c>
      <c r="F98" s="27" t="s">
        <v>3</v>
      </c>
      <c r="G98" s="27" t="s">
        <v>3</v>
      </c>
      <c r="H98" s="27" t="s">
        <v>3</v>
      </c>
      <c r="I98" s="27" t="s">
        <v>3</v>
      </c>
      <c r="J98" s="27" t="s">
        <v>3</v>
      </c>
      <c r="K98" s="27" t="s">
        <v>3</v>
      </c>
      <c r="L98" s="27" t="s">
        <v>3</v>
      </c>
    </row>
    <row r="99" spans="1:12">
      <c r="A99" s="15" t="s">
        <v>316</v>
      </c>
      <c r="B99" s="16" t="s">
        <v>317</v>
      </c>
      <c r="C99" s="16" t="s">
        <v>427</v>
      </c>
      <c r="D99" s="26">
        <f t="array" ref="D99">INDEX(Data_KRGS!$2:$29,MATCH($B$6&amp;D$7,Data_KRGS!$B$2:$B$29&amp;Data_KRGS!$A$2:$A$29,0),MATCH($C99,variabel_2016,0))</f>
        <v>81</v>
      </c>
      <c r="E99" s="26">
        <f t="array" ref="E99">INDEX(Data_KRGS!$2:$29,MATCH($B$6&amp;E$7,Data_KRGS!$B$2:$B$29&amp;Data_KRGS!$A$2:$A$29,0),MATCH($C99,variabel_2016,0))</f>
        <v>125</v>
      </c>
      <c r="F99" s="26">
        <f t="array" ref="F99">INDEX(Data_KRGS!$2:$29,MATCH($B$6&amp;F$7,Data_KRGS!$B$2:$B$29&amp;Data_KRGS!$A$2:$A$29,0),MATCH($C99,variabel_2016,0))</f>
        <v>122</v>
      </c>
      <c r="G99" s="26">
        <f t="array" ref="G99">INDEX(Data_KRGS!$2:$29,MATCH($B$6&amp;G$7,Data_KRGS!$B$2:$B$29&amp;Data_KRGS!$A$2:$A$29,0),MATCH($C99,variabel_2016,0))</f>
        <v>120</v>
      </c>
      <c r="H99" s="26">
        <f t="array" ref="H99">INDEX(Data_KRGS!$2:$290,MATCH($B$6&amp;H$7,Data_KRGS!$B$2:$B$290&amp;Data_KRGS!$A$2:$A$290,0),MATCH($C99,variabel_2016,0))</f>
        <v>141</v>
      </c>
      <c r="I99" s="26">
        <f t="array" ref="I99">INDEX(Data_KRGS!$2:$290,MATCH($B$6&amp;I$7,Data_KRGS!$B$2:$B$290&amp;Data_KRGS!$A$2:$A$290,0),MATCH($C99,variabel_2016,0))</f>
        <v>137</v>
      </c>
      <c r="J99" s="26">
        <f t="array" ref="J99">INDEX(Data_KRGS!$2:$290,MATCH($B$6&amp;J$7,Data_KRGS!$B$2:$B$290&amp;Data_KRGS!$A$2:$A$290,0),MATCH($C99,variabel_2016,0))</f>
        <v>135</v>
      </c>
      <c r="K99" s="26">
        <f t="array" ref="K99">INDEX(Data_KRGS!$2:$290,MATCH($B$6&amp;K$7,Data_KRGS!$B$2:$B$290&amp;Data_KRGS!$A$2:$A$290,0),MATCH($C99,variabel_2016,0))</f>
        <v>126</v>
      </c>
      <c r="L99" s="26">
        <f t="array" ref="L99">INDEX(Data_KRGS!$2:$290,MATCH($B$6&amp;L$7,Data_KRGS!$B$2:$B$290&amp;Data_KRGS!$A$2:$A$290,0),MATCH($C99,variabel_2016,0))</f>
        <v>126</v>
      </c>
    </row>
    <row r="100" spans="1:12">
      <c r="A100" s="15" t="s">
        <v>319</v>
      </c>
      <c r="B100" s="16" t="s">
        <v>320</v>
      </c>
      <c r="C100" s="16" t="s">
        <v>428</v>
      </c>
      <c r="D100" s="26">
        <f t="array" ref="D100">INDEX(Data_KRGS!$2:$29,MATCH($B$6&amp;D$7,Data_KRGS!$B$2:$B$29&amp;Data_KRGS!$A$2:$A$29,0),MATCH($C100,variabel_2016,0))</f>
        <v>0</v>
      </c>
      <c r="E100" s="26">
        <f t="array" ref="E100">INDEX(Data_KRGS!$2:$29,MATCH($B$6&amp;E$7,Data_KRGS!$B$2:$B$29&amp;Data_KRGS!$A$2:$A$29,0),MATCH($C100,variabel_2016,0))</f>
        <v>0</v>
      </c>
      <c r="F100" s="26">
        <f t="array" ref="F100">INDEX(Data_KRGS!$2:$29,MATCH($B$6&amp;F$7,Data_KRGS!$B$2:$B$29&amp;Data_KRGS!$A$2:$A$29,0),MATCH($C100,variabel_2016,0))</f>
        <v>0</v>
      </c>
      <c r="G100" s="26">
        <f t="array" ref="G100">INDEX(Data_KRGS!$2:$29,MATCH($B$6&amp;G$7,Data_KRGS!$B$2:$B$29&amp;Data_KRGS!$A$2:$A$29,0),MATCH($C100,variabel_2016,0))</f>
        <v>0</v>
      </c>
      <c r="H100" s="26">
        <f t="array" ref="H100">INDEX(Data_KRGS!$2:$290,MATCH($B$6&amp;H$7,Data_KRGS!$B$2:$B$290&amp;Data_KRGS!$A$2:$A$290,0),MATCH($C100,variabel_2016,0))</f>
        <v>0</v>
      </c>
      <c r="I100" s="26">
        <f t="array" ref="I100">INDEX(Data_KRGS!$2:$290,MATCH($B$6&amp;I$7,Data_KRGS!$B$2:$B$290&amp;Data_KRGS!$A$2:$A$290,0),MATCH($C100,variabel_2016,0))</f>
        <v>0</v>
      </c>
      <c r="J100" s="26">
        <f t="array" ref="J100">INDEX(Data_KRGS!$2:$290,MATCH($B$6&amp;J$7,Data_KRGS!$B$2:$B$290&amp;Data_KRGS!$A$2:$A$290,0),MATCH($C100,variabel_2016,0))</f>
        <v>0</v>
      </c>
      <c r="K100" s="26">
        <f t="array" ref="K100">INDEX(Data_KRGS!$2:$290,MATCH($B$6&amp;K$7,Data_KRGS!$B$2:$B$290&amp;Data_KRGS!$A$2:$A$290,0),MATCH($C100,variabel_2016,0))</f>
        <v>0</v>
      </c>
      <c r="L100" s="26">
        <f t="array" ref="L100">INDEX(Data_KRGS!$2:$290,MATCH($B$6&amp;L$7,Data_KRGS!$B$2:$B$290&amp;Data_KRGS!$A$2:$A$290,0),MATCH($C100,variabel_2016,0))</f>
        <v>0</v>
      </c>
    </row>
    <row r="101" spans="1:12">
      <c r="A101" s="15" t="s">
        <v>322</v>
      </c>
      <c r="B101" s="16" t="s">
        <v>323</v>
      </c>
      <c r="C101" s="16" t="s">
        <v>429</v>
      </c>
      <c r="D101" s="26">
        <f t="array" ref="D101">INDEX(Data_KRGS!$2:$29,MATCH($B$6&amp;D$7,Data_KRGS!$B$2:$B$29&amp;Data_KRGS!$A$2:$A$29,0),MATCH($C101,variabel_2016,0))</f>
        <v>0</v>
      </c>
      <c r="E101" s="26">
        <f t="array" ref="E101">INDEX(Data_KRGS!$2:$29,MATCH($B$6&amp;E$7,Data_KRGS!$B$2:$B$29&amp;Data_KRGS!$A$2:$A$29,0),MATCH($C101,variabel_2016,0))</f>
        <v>0</v>
      </c>
      <c r="F101" s="26">
        <f t="array" ref="F101">INDEX(Data_KRGS!$2:$29,MATCH($B$6&amp;F$7,Data_KRGS!$B$2:$B$29&amp;Data_KRGS!$A$2:$A$29,0),MATCH($C101,variabel_2016,0))</f>
        <v>0</v>
      </c>
      <c r="G101" s="26">
        <f t="array" ref="G101">INDEX(Data_KRGS!$2:$29,MATCH($B$6&amp;G$7,Data_KRGS!$B$2:$B$29&amp;Data_KRGS!$A$2:$A$29,0),MATCH($C101,variabel_2016,0))</f>
        <v>0</v>
      </c>
      <c r="H101" s="26">
        <f t="array" ref="H101">INDEX(Data_KRGS!$2:$290,MATCH($B$6&amp;H$7,Data_KRGS!$B$2:$B$290&amp;Data_KRGS!$A$2:$A$290,0),MATCH($C101,variabel_2016,0))</f>
        <v>0</v>
      </c>
      <c r="I101" s="26">
        <f t="array" ref="I101">INDEX(Data_KRGS!$2:$290,MATCH($B$6&amp;I$7,Data_KRGS!$B$2:$B$290&amp;Data_KRGS!$A$2:$A$290,0),MATCH($C101,variabel_2016,0))</f>
        <v>0</v>
      </c>
      <c r="J101" s="26">
        <f t="array" ref="J101">INDEX(Data_KRGS!$2:$290,MATCH($B$6&amp;J$7,Data_KRGS!$B$2:$B$290&amp;Data_KRGS!$A$2:$A$290,0),MATCH($C101,variabel_2016,0))</f>
        <v>0</v>
      </c>
      <c r="K101" s="26">
        <f t="array" ref="K101">INDEX(Data_KRGS!$2:$290,MATCH($B$6&amp;K$7,Data_KRGS!$B$2:$B$290&amp;Data_KRGS!$A$2:$A$290,0),MATCH($C101,variabel_2016,0))</f>
        <v>0</v>
      </c>
      <c r="L101" s="26">
        <f t="array" ref="L101">INDEX(Data_KRGS!$2:$290,MATCH($B$6&amp;L$7,Data_KRGS!$B$2:$B$290&amp;Data_KRGS!$A$2:$A$290,0),MATCH($C101,variabel_2016,0))</f>
        <v>0</v>
      </c>
    </row>
    <row r="102" spans="1:12">
      <c r="A102" s="15" t="s">
        <v>325</v>
      </c>
      <c r="B102" s="16" t="s">
        <v>326</v>
      </c>
      <c r="C102" s="16" t="s">
        <v>430</v>
      </c>
      <c r="D102" s="26">
        <f t="array" ref="D102">INDEX(Data_KRGS!$2:$29,MATCH($B$6&amp;D$7,Data_KRGS!$B$2:$B$29&amp;Data_KRGS!$A$2:$A$29,0),MATCH($C102,variabel_2016,0))</f>
        <v>0</v>
      </c>
      <c r="E102" s="26">
        <f t="array" ref="E102">INDEX(Data_KRGS!$2:$29,MATCH($B$6&amp;E$7,Data_KRGS!$B$2:$B$29&amp;Data_KRGS!$A$2:$A$29,0),MATCH($C102,variabel_2016,0))</f>
        <v>0</v>
      </c>
      <c r="F102" s="26">
        <f t="array" ref="F102">INDEX(Data_KRGS!$2:$29,MATCH($B$6&amp;F$7,Data_KRGS!$B$2:$B$29&amp;Data_KRGS!$A$2:$A$29,0),MATCH($C102,variabel_2016,0))</f>
        <v>0</v>
      </c>
      <c r="G102" s="26">
        <f t="array" ref="G102">INDEX(Data_KRGS!$2:$29,MATCH($B$6&amp;G$7,Data_KRGS!$B$2:$B$29&amp;Data_KRGS!$A$2:$A$29,0),MATCH($C102,variabel_2016,0))</f>
        <v>0</v>
      </c>
      <c r="H102" s="26">
        <f t="array" ref="H102">INDEX(Data_KRGS!$2:$290,MATCH($B$6&amp;H$7,Data_KRGS!$B$2:$B$290&amp;Data_KRGS!$A$2:$A$290,0),MATCH($C102,variabel_2016,0))</f>
        <v>0</v>
      </c>
      <c r="I102" s="26">
        <f t="array" ref="I102">INDEX(Data_KRGS!$2:$290,MATCH($B$6&amp;I$7,Data_KRGS!$B$2:$B$290&amp;Data_KRGS!$A$2:$A$290,0),MATCH($C102,variabel_2016,0))</f>
        <v>0</v>
      </c>
      <c r="J102" s="26">
        <f t="array" ref="J102">INDEX(Data_KRGS!$2:$290,MATCH($B$6&amp;J$7,Data_KRGS!$B$2:$B$290&amp;Data_KRGS!$A$2:$A$290,0),MATCH($C102,variabel_2016,0))</f>
        <v>0</v>
      </c>
      <c r="K102" s="26">
        <f t="array" ref="K102">INDEX(Data_KRGS!$2:$290,MATCH($B$6&amp;K$7,Data_KRGS!$B$2:$B$290&amp;Data_KRGS!$A$2:$A$290,0),MATCH($C102,variabel_2016,0))</f>
        <v>0</v>
      </c>
      <c r="L102" s="26">
        <f t="array" ref="L102">INDEX(Data_KRGS!$2:$290,MATCH($B$6&amp;L$7,Data_KRGS!$B$2:$B$290&amp;Data_KRGS!$A$2:$A$290,0),MATCH($C102,variabel_2016,0))</f>
        <v>0</v>
      </c>
    </row>
    <row r="103" spans="1:12">
      <c r="A103" s="15"/>
      <c r="B103" s="18" t="s">
        <v>328</v>
      </c>
      <c r="C103" s="16" t="s">
        <v>431</v>
      </c>
      <c r="D103" s="26">
        <f t="array" ref="D103">INDEX(Data_KRGS!$2:$29,MATCH($B$6&amp;D$7,Data_KRGS!$B$2:$B$29&amp;Data_KRGS!$A$2:$A$29,0),MATCH($C103,variabel_2016,0))</f>
        <v>81</v>
      </c>
      <c r="E103" s="26">
        <f t="array" ref="E103">INDEX(Data_KRGS!$2:$29,MATCH($B$6&amp;E$7,Data_KRGS!$B$2:$B$29&amp;Data_KRGS!$A$2:$A$29,0),MATCH($C103,variabel_2016,0))</f>
        <v>125</v>
      </c>
      <c r="F103" s="26">
        <f t="array" ref="F103">INDEX(Data_KRGS!$2:$29,MATCH($B$6&amp;F$7,Data_KRGS!$B$2:$B$29&amp;Data_KRGS!$A$2:$A$29,0),MATCH($C103,variabel_2016,0))</f>
        <v>122</v>
      </c>
      <c r="G103" s="26">
        <f t="array" ref="G103">INDEX(Data_KRGS!$2:$29,MATCH($B$6&amp;G$7,Data_KRGS!$B$2:$B$29&amp;Data_KRGS!$A$2:$A$29,0),MATCH($C103,variabel_2016,0))</f>
        <v>120</v>
      </c>
      <c r="H103" s="26">
        <f t="array" ref="H103">INDEX(Data_KRGS!$2:$290,MATCH($B$6&amp;H$7,Data_KRGS!$B$2:$B$290&amp;Data_KRGS!$A$2:$A$290,0),MATCH($C103,variabel_2016,0))</f>
        <v>141</v>
      </c>
      <c r="I103" s="26">
        <f t="array" ref="I103">INDEX(Data_KRGS!$2:$290,MATCH($B$6&amp;I$7,Data_KRGS!$B$2:$B$290&amp;Data_KRGS!$A$2:$A$290,0),MATCH($C103,variabel_2016,0))</f>
        <v>137</v>
      </c>
      <c r="J103" s="26">
        <f t="array" ref="J103">INDEX(Data_KRGS!$2:$290,MATCH($B$6&amp;J$7,Data_KRGS!$B$2:$B$290&amp;Data_KRGS!$A$2:$A$290,0),MATCH($C103,variabel_2016,0))</f>
        <v>135</v>
      </c>
      <c r="K103" s="26">
        <f t="array" ref="K103">INDEX(Data_KRGS!$2:$290,MATCH($B$6&amp;K$7,Data_KRGS!$B$2:$B$290&amp;Data_KRGS!$A$2:$A$290,0),MATCH($C103,variabel_2016,0))</f>
        <v>126</v>
      </c>
      <c r="L103" s="26">
        <f t="array" ref="L103">INDEX(Data_KRGS!$2:$290,MATCH($B$6&amp;L$7,Data_KRGS!$B$2:$B$290&amp;Data_KRGS!$A$2:$A$290,0),MATCH($C103,variabel_2016,0))</f>
        <v>126</v>
      </c>
    </row>
    <row r="104" spans="1:12">
      <c r="A104" s="15"/>
      <c r="B104" s="18" t="s">
        <v>330</v>
      </c>
      <c r="C104" s="16"/>
      <c r="D104" s="28"/>
      <c r="E104" s="28"/>
      <c r="F104" s="28"/>
      <c r="G104" s="28"/>
      <c r="H104" s="28"/>
      <c r="I104" s="28"/>
      <c r="J104" s="28"/>
      <c r="K104" s="28"/>
      <c r="L104" s="28"/>
    </row>
    <row r="105" spans="1:12">
      <c r="A105" s="15" t="s">
        <v>331</v>
      </c>
      <c r="B105" s="16" t="s">
        <v>332</v>
      </c>
      <c r="C105" s="16" t="s">
        <v>432</v>
      </c>
      <c r="D105" s="26">
        <f t="array" ref="D105">INDEX(Data_KRGS!$2:$29,MATCH($B$6&amp;D$7,Data_KRGS!$B$2:$B$29&amp;Data_KRGS!$A$2:$A$29,0),MATCH($C105,variabel_2016,0))</f>
        <v>0</v>
      </c>
      <c r="E105" s="26">
        <f t="array" ref="E105">INDEX(Data_KRGS!$2:$29,MATCH($B$6&amp;E$7,Data_KRGS!$B$2:$B$29&amp;Data_KRGS!$A$2:$A$29,0),MATCH($C105,variabel_2016,0))</f>
        <v>0</v>
      </c>
      <c r="F105" s="26">
        <f t="array" ref="F105">INDEX(Data_KRGS!$2:$29,MATCH($B$6&amp;F$7,Data_KRGS!$B$2:$B$29&amp;Data_KRGS!$A$2:$A$29,0),MATCH($C105,variabel_2016,0))</f>
        <v>975557</v>
      </c>
      <c r="G105" s="26">
        <f t="array" ref="G105">INDEX(Data_KRGS!$2:$29,MATCH($B$6&amp;G$7,Data_KRGS!$B$2:$B$29&amp;Data_KRGS!$A$2:$A$29,0),MATCH($C105,variabel_2016,0))</f>
        <v>1391833</v>
      </c>
      <c r="H105" s="26">
        <f t="array" ref="H105">INDEX(Data_KRGS!$2:$290,MATCH($B$6&amp;H$7,Data_KRGS!$B$2:$B$290&amp;Data_KRGS!$A$2:$A$290,0),MATCH($C105,variabel_2016,0))</f>
        <v>735714</v>
      </c>
      <c r="I105" s="26">
        <f t="array" ref="I105">INDEX(Data_KRGS!$2:$290,MATCH($B$6&amp;I$7,Data_KRGS!$B$2:$B$290&amp;Data_KRGS!$A$2:$A$290,0),MATCH($C105,variabel_2016,0))</f>
        <v>1112668</v>
      </c>
      <c r="J105" s="26">
        <f t="array" ref="J105">INDEX(Data_KRGS!$2:$290,MATCH($B$6&amp;J$7,Data_KRGS!$B$2:$B$290&amp;Data_KRGS!$A$2:$A$290,0),MATCH($C105,variabel_2016,0))</f>
        <v>1973881</v>
      </c>
      <c r="K105" s="26">
        <f t="array" ref="K105">INDEX(Data_KRGS!$2:$290,MATCH($B$6&amp;K$7,Data_KRGS!$B$2:$B$290&amp;Data_KRGS!$A$2:$A$290,0),MATCH($C105,variabel_2016,0))</f>
        <v>1652578</v>
      </c>
      <c r="L105" s="26">
        <f t="array" ref="L105">INDEX(Data_KRGS!$2:$290,MATCH($B$6&amp;L$7,Data_KRGS!$B$2:$B$290&amp;Data_KRGS!$A$2:$A$290,0),MATCH($C105,variabel_2016,0))</f>
        <v>931302</v>
      </c>
    </row>
    <row r="106" spans="1:12">
      <c r="A106" s="15" t="s">
        <v>334</v>
      </c>
      <c r="B106" s="16" t="s">
        <v>335</v>
      </c>
      <c r="C106" s="16" t="s">
        <v>433</v>
      </c>
      <c r="D106" s="26">
        <f t="array" ref="D106">INDEX(Data_KRGS!$2:$29,MATCH($B$6&amp;D$7,Data_KRGS!$B$2:$B$29&amp;Data_KRGS!$A$2:$A$29,0),MATCH($C106,variabel_2016,0))</f>
        <v>0</v>
      </c>
      <c r="E106" s="26">
        <f t="array" ref="E106">INDEX(Data_KRGS!$2:$29,MATCH($B$6&amp;E$7,Data_KRGS!$B$2:$B$29&amp;Data_KRGS!$A$2:$A$29,0),MATCH($C106,variabel_2016,0))</f>
        <v>0</v>
      </c>
      <c r="F106" s="26">
        <f t="array" ref="F106">INDEX(Data_KRGS!$2:$29,MATCH($B$6&amp;F$7,Data_KRGS!$B$2:$B$29&amp;Data_KRGS!$A$2:$A$29,0),MATCH($C106,variabel_2016,0))</f>
        <v>0</v>
      </c>
      <c r="G106" s="26">
        <f t="array" ref="G106">INDEX(Data_KRGS!$2:$29,MATCH($B$6&amp;G$7,Data_KRGS!$B$2:$B$29&amp;Data_KRGS!$A$2:$A$29,0),MATCH($C106,variabel_2016,0))</f>
        <v>0</v>
      </c>
      <c r="H106" s="26">
        <f t="array" ref="H106">INDEX(Data_KRGS!$2:$290,MATCH($B$6&amp;H$7,Data_KRGS!$B$2:$B$290&amp;Data_KRGS!$A$2:$A$290,0),MATCH($C106,variabel_2016,0))</f>
        <v>0</v>
      </c>
      <c r="I106" s="26">
        <f t="array" ref="I106">INDEX(Data_KRGS!$2:$290,MATCH($B$6&amp;I$7,Data_KRGS!$B$2:$B$290&amp;Data_KRGS!$A$2:$A$290,0),MATCH($C106,variabel_2016,0))</f>
        <v>0</v>
      </c>
      <c r="J106" s="26">
        <f t="array" ref="J106">INDEX(Data_KRGS!$2:$290,MATCH($B$6&amp;J$7,Data_KRGS!$B$2:$B$290&amp;Data_KRGS!$A$2:$A$290,0),MATCH($C106,variabel_2016,0))</f>
        <v>0</v>
      </c>
      <c r="K106" s="26">
        <f t="array" ref="K106">INDEX(Data_KRGS!$2:$290,MATCH($B$6&amp;K$7,Data_KRGS!$B$2:$B$290&amp;Data_KRGS!$A$2:$A$290,0),MATCH($C106,variabel_2016,0))</f>
        <v>0</v>
      </c>
      <c r="L106" s="26">
        <f t="array" ref="L106">INDEX(Data_KRGS!$2:$290,MATCH($B$6&amp;L$7,Data_KRGS!$B$2:$B$290&amp;Data_KRGS!$A$2:$A$290,0),MATCH($C106,variabel_2016,0))</f>
        <v>0</v>
      </c>
    </row>
    <row r="107" spans="1:12">
      <c r="A107" s="15" t="s">
        <v>337</v>
      </c>
      <c r="B107" s="16" t="s">
        <v>338</v>
      </c>
      <c r="C107" s="16" t="s">
        <v>434</v>
      </c>
      <c r="D107" s="26">
        <f t="array" ref="D107">INDEX(Data_KRGS!$2:$29,MATCH($B$6&amp;D$7,Data_KRGS!$B$2:$B$29&amp;Data_KRGS!$A$2:$A$29,0),MATCH($C107,variabel_2016,0))</f>
        <v>6642</v>
      </c>
      <c r="E107" s="26">
        <f t="array" ref="E107">INDEX(Data_KRGS!$2:$29,MATCH($B$6&amp;E$7,Data_KRGS!$B$2:$B$29&amp;Data_KRGS!$A$2:$A$29,0),MATCH($C107,variabel_2016,0))</f>
        <v>1385</v>
      </c>
      <c r="F107" s="26">
        <f t="array" ref="F107">INDEX(Data_KRGS!$2:$29,MATCH($B$6&amp;F$7,Data_KRGS!$B$2:$B$29&amp;Data_KRGS!$A$2:$A$29,0),MATCH($C107,variabel_2016,0))</f>
        <v>0</v>
      </c>
      <c r="G107" s="26">
        <f t="array" ref="G107">INDEX(Data_KRGS!$2:$29,MATCH($B$6&amp;G$7,Data_KRGS!$B$2:$B$29&amp;Data_KRGS!$A$2:$A$29,0),MATCH($C107,variabel_2016,0))</f>
        <v>0</v>
      </c>
      <c r="H107" s="26">
        <f t="array" ref="H107">INDEX(Data_KRGS!$2:$290,MATCH($B$6&amp;H$7,Data_KRGS!$B$2:$B$290&amp;Data_KRGS!$A$2:$A$290,0),MATCH($C107,variabel_2016,0))</f>
        <v>0</v>
      </c>
      <c r="I107" s="26">
        <f t="array" ref="I107">INDEX(Data_KRGS!$2:$290,MATCH($B$6&amp;I$7,Data_KRGS!$B$2:$B$290&amp;Data_KRGS!$A$2:$A$290,0),MATCH($C107,variabel_2016,0))</f>
        <v>0</v>
      </c>
      <c r="J107" s="26">
        <f t="array" ref="J107">INDEX(Data_KRGS!$2:$290,MATCH($B$6&amp;J$7,Data_KRGS!$B$2:$B$290&amp;Data_KRGS!$A$2:$A$290,0),MATCH($C107,variabel_2016,0))</f>
        <v>0</v>
      </c>
      <c r="K107" s="26">
        <f t="array" ref="K107">INDEX(Data_KRGS!$2:$290,MATCH($B$6&amp;K$7,Data_KRGS!$B$2:$B$290&amp;Data_KRGS!$A$2:$A$290,0),MATCH($C107,variabel_2016,0))</f>
        <v>0</v>
      </c>
      <c r="L107" s="26">
        <f t="array" ref="L107">INDEX(Data_KRGS!$2:$290,MATCH($B$6&amp;L$7,Data_KRGS!$B$2:$B$290&amp;Data_KRGS!$A$2:$A$290,0),MATCH($C107,variabel_2016,0))</f>
        <v>0</v>
      </c>
    </row>
    <row r="108" spans="1:12">
      <c r="A108" s="15"/>
      <c r="B108" s="18" t="s">
        <v>328</v>
      </c>
      <c r="C108" s="16" t="s">
        <v>435</v>
      </c>
      <c r="D108" s="26">
        <f t="array" ref="D108">INDEX(Data_KRGS!$2:$29,MATCH($B$6&amp;D$7,Data_KRGS!$B$2:$B$29&amp;Data_KRGS!$A$2:$A$29,0),MATCH($C108,variabel_2016,0))</f>
        <v>6642</v>
      </c>
      <c r="E108" s="26">
        <f t="array" ref="E108">INDEX(Data_KRGS!$2:$29,MATCH($B$6&amp;E$7,Data_KRGS!$B$2:$B$29&amp;Data_KRGS!$A$2:$A$29,0),MATCH($C108,variabel_2016,0))</f>
        <v>1385</v>
      </c>
      <c r="F108" s="26">
        <f t="array" ref="F108">INDEX(Data_KRGS!$2:$29,MATCH($B$6&amp;F$7,Data_KRGS!$B$2:$B$29&amp;Data_KRGS!$A$2:$A$29,0),MATCH($C108,variabel_2016,0))</f>
        <v>975557</v>
      </c>
      <c r="G108" s="26">
        <f t="array" ref="G108">INDEX(Data_KRGS!$2:$29,MATCH($B$6&amp;G$7,Data_KRGS!$B$2:$B$29&amp;Data_KRGS!$A$2:$A$29,0),MATCH($C108,variabel_2016,0))</f>
        <v>1391833</v>
      </c>
      <c r="H108" s="26">
        <f t="array" ref="H108">INDEX(Data_KRGS!$2:$290,MATCH($B$6&amp;H$7,Data_KRGS!$B$2:$B$290&amp;Data_KRGS!$A$2:$A$290,0),MATCH($C108,variabel_2016,0))</f>
        <v>735714</v>
      </c>
      <c r="I108" s="26">
        <f t="array" ref="I108">INDEX(Data_KRGS!$2:$290,MATCH($B$6&amp;I$7,Data_KRGS!$B$2:$B$290&amp;Data_KRGS!$A$2:$A$290,0),MATCH($C108,variabel_2016,0))</f>
        <v>1112668</v>
      </c>
      <c r="J108" s="26">
        <f t="array" ref="J108">INDEX(Data_KRGS!$2:$290,MATCH($B$6&amp;J$7,Data_KRGS!$B$2:$B$290&amp;Data_KRGS!$A$2:$A$290,0),MATCH($C108,variabel_2016,0))</f>
        <v>1973881</v>
      </c>
      <c r="K108" s="26">
        <f t="array" ref="K108">INDEX(Data_KRGS!$2:$290,MATCH($B$6&amp;K$7,Data_KRGS!$B$2:$B$290&amp;Data_KRGS!$A$2:$A$290,0),MATCH($C108,variabel_2016,0))</f>
        <v>1652578</v>
      </c>
      <c r="L108" s="26">
        <f t="array" ref="L108">INDEX(Data_KRGS!$2:$290,MATCH($B$6&amp;L$7,Data_KRGS!$B$2:$B$290&amp;Data_KRGS!$A$2:$A$290,0),MATCH($C108,variabel_2016,0))</f>
        <v>931302</v>
      </c>
    </row>
    <row r="109" spans="1:12">
      <c r="A109" s="11"/>
      <c r="B109" s="11"/>
      <c r="C109" s="11"/>
      <c r="D109" s="11"/>
      <c r="E109" s="11"/>
      <c r="F109" s="11"/>
      <c r="G109" s="11"/>
      <c r="H109" s="11"/>
    </row>
  </sheetData>
  <sheetProtection algorithmName="SHA-512" hashValue="Q3/9gVprUTxrtmTP3S6BGO9Z3zPvFMuqiw1/beDzsUxy2EY7Qlq/s93qQifo7qQF3yfMQrNhIr68kSjp1lEhmQ==" saltValue="n6tFkcf9Zq08E5wohpQKRQ==" spinCount="100000" sheet="1" objects="1" scenarios="1"/>
  <mergeCells count="7">
    <mergeCell ref="A96:D96"/>
    <mergeCell ref="A1:B1"/>
    <mergeCell ref="C3:D3"/>
    <mergeCell ref="A4:B5"/>
    <mergeCell ref="C4:D4"/>
    <mergeCell ref="A8:D8"/>
    <mergeCell ref="A30:D30"/>
  </mergeCells>
  <dataValidations count="1">
    <dataValidation type="list" allowBlank="1" showInputMessage="1" showErrorMessage="1" sqref="A4:B5" xr:uid="{00000000-0002-0000-0400-000000000000}">
      <formula1>drop_navn_2016</formula1>
    </dataValidation>
  </dataValidations>
  <hyperlinks>
    <hyperlink ref="A1:B1" location="Indholdsfortegnelse!A1" display="Tilbage til indholdsfortegnelse" xr:uid="{00000000-0004-0000-0400-000000000000}"/>
  </hyperlinks>
  <pageMargins left="0.70866141732283472" right="0.70866141732283472" top="0.74803149606299213" bottom="0.74803149606299213" header="0.31496062992125984" footer="0.31496062992125984"/>
  <pageSetup paperSize="9" scale="70" orientation="landscape"/>
  <headerFooter scaleWithDoc="0" alignWithMargins="0">
    <oddHeader>&amp;L&amp;C&amp;G&amp;R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Ark6">
    <tabColor theme="4"/>
    <pageSetUpPr fitToPage="1"/>
  </sheetPr>
  <dimension ref="A1:F22"/>
  <sheetViews>
    <sheetView showGridLines="0" workbookViewId="0">
      <selection activeCell="I8" sqref="I8"/>
    </sheetView>
  </sheetViews>
  <sheetFormatPr defaultColWidth="11.42578125" defaultRowHeight="15"/>
  <cols>
    <col min="1" max="1" width="9.140625" customWidth="1"/>
    <col min="2" max="2" width="34.85546875" customWidth="1"/>
    <col min="3" max="7" width="9.140625" customWidth="1"/>
    <col min="8" max="8" width="0" hidden="1" customWidth="1"/>
  </cols>
  <sheetData>
    <row r="1" spans="1:6">
      <c r="A1" s="81" t="s">
        <v>155</v>
      </c>
      <c r="B1" s="81"/>
      <c r="C1" s="6"/>
    </row>
    <row r="2" spans="1:6">
      <c r="A2" s="6"/>
      <c r="B2" s="6"/>
      <c r="C2" s="6"/>
    </row>
    <row r="3" spans="1:6" ht="23.25" customHeight="1">
      <c r="A3" s="82" t="s">
        <v>562</v>
      </c>
      <c r="B3" s="82"/>
      <c r="C3" s="82"/>
      <c r="D3" s="82"/>
      <c r="E3" s="82"/>
      <c r="F3" s="82"/>
    </row>
    <row r="4" spans="1:6" ht="21" customHeight="1">
      <c r="A4" s="82"/>
      <c r="B4" s="82"/>
      <c r="C4" s="82"/>
      <c r="D4" s="82"/>
      <c r="E4" s="82"/>
      <c r="F4" s="82"/>
    </row>
    <row r="5" spans="1:6">
      <c r="A5" s="62" t="s">
        <v>347</v>
      </c>
      <c r="B5" s="62" t="s">
        <v>348</v>
      </c>
      <c r="C5" s="4"/>
      <c r="D5" s="7"/>
      <c r="E5" s="7"/>
      <c r="F5" s="7"/>
    </row>
    <row r="6" spans="1:6">
      <c r="A6" s="63">
        <v>20011</v>
      </c>
      <c r="B6" s="63" t="s">
        <v>171</v>
      </c>
      <c r="C6" s="4"/>
      <c r="D6" s="7"/>
      <c r="E6" s="7"/>
      <c r="F6" s="7"/>
    </row>
    <row r="7" spans="1:6">
      <c r="A7" s="63"/>
      <c r="B7" s="63"/>
      <c r="C7" s="4"/>
      <c r="D7" s="7"/>
      <c r="E7" s="7"/>
      <c r="F7" s="7"/>
    </row>
    <row r="8" spans="1:6">
      <c r="A8" s="63">
        <v>20005</v>
      </c>
      <c r="B8" s="63" t="s">
        <v>173</v>
      </c>
      <c r="C8" s="4"/>
      <c r="D8" s="7"/>
      <c r="E8" s="7"/>
      <c r="F8" s="7"/>
    </row>
    <row r="9" spans="1:6">
      <c r="A9" s="63">
        <v>20007</v>
      </c>
      <c r="B9" s="63" t="s">
        <v>172</v>
      </c>
      <c r="C9" s="4"/>
      <c r="D9" s="7"/>
      <c r="E9" s="7"/>
      <c r="F9" s="7"/>
    </row>
    <row r="10" spans="1:6">
      <c r="A10" s="63"/>
      <c r="B10" s="64"/>
      <c r="C10" s="4"/>
      <c r="D10" s="7"/>
      <c r="E10" s="7"/>
      <c r="F10" s="7"/>
    </row>
    <row r="11" spans="1:6">
      <c r="A11" s="63">
        <v>20010</v>
      </c>
      <c r="B11" s="63" t="s">
        <v>346</v>
      </c>
      <c r="C11" s="4"/>
      <c r="D11" s="7"/>
      <c r="E11" s="7"/>
      <c r="F11" s="7"/>
    </row>
    <row r="12" spans="1:6">
      <c r="A12" s="63"/>
      <c r="B12" s="63"/>
      <c r="C12" s="4"/>
      <c r="D12" s="7"/>
      <c r="E12" s="7"/>
      <c r="F12" s="7"/>
    </row>
    <row r="13" spans="1:6">
      <c r="A13" s="63">
        <v>20003</v>
      </c>
      <c r="B13" s="63" t="s">
        <v>439</v>
      </c>
      <c r="C13" s="4"/>
      <c r="D13" s="7"/>
      <c r="E13" s="7"/>
      <c r="F13" s="7"/>
    </row>
    <row r="14" spans="1:6">
      <c r="A14" s="63"/>
      <c r="B14" s="63"/>
      <c r="C14" s="4"/>
      <c r="D14" s="7"/>
      <c r="E14" s="7"/>
      <c r="F14" s="7"/>
    </row>
    <row r="15" spans="1:6">
      <c r="A15" s="63">
        <v>20008</v>
      </c>
      <c r="B15" s="63" t="s">
        <v>174</v>
      </c>
      <c r="C15" s="4"/>
      <c r="D15" s="7"/>
      <c r="E15" s="7"/>
      <c r="F15" s="7"/>
    </row>
    <row r="16" spans="1:6">
      <c r="A16" s="63"/>
      <c r="B16" s="64"/>
      <c r="C16" s="4"/>
      <c r="D16" s="7"/>
      <c r="E16" s="7"/>
      <c r="F16" s="7"/>
    </row>
    <row r="17" spans="1:6">
      <c r="A17" s="63">
        <v>20009</v>
      </c>
      <c r="B17" s="63" t="s">
        <v>175</v>
      </c>
      <c r="C17" s="4"/>
      <c r="D17" s="7"/>
      <c r="E17" s="7"/>
      <c r="F17" s="7"/>
    </row>
    <row r="18" spans="1:6">
      <c r="A18" s="63">
        <v>20001</v>
      </c>
      <c r="B18" s="63" t="s">
        <v>176</v>
      </c>
      <c r="C18" s="4"/>
      <c r="D18" s="7"/>
      <c r="E18" s="7"/>
      <c r="F18" s="7"/>
    </row>
    <row r="19" spans="1:6">
      <c r="A19" s="63"/>
      <c r="B19" s="64"/>
      <c r="C19" s="4"/>
      <c r="D19" s="7"/>
      <c r="E19" s="7"/>
      <c r="F19" s="7"/>
    </row>
    <row r="20" spans="1:6">
      <c r="A20" s="63">
        <v>20002</v>
      </c>
      <c r="B20" s="63" t="s">
        <v>177</v>
      </c>
      <c r="C20" s="4"/>
      <c r="D20" s="7"/>
      <c r="E20" s="7"/>
      <c r="F20" s="7"/>
    </row>
    <row r="21" spans="1:6">
      <c r="A21" s="63"/>
      <c r="B21" s="64"/>
      <c r="C21" s="4"/>
      <c r="D21" s="7"/>
      <c r="E21" s="7"/>
      <c r="F21" s="7"/>
    </row>
    <row r="22" spans="1:6">
      <c r="A22" s="63">
        <v>20004</v>
      </c>
      <c r="B22" s="63" t="s">
        <v>178</v>
      </c>
      <c r="C22" s="4"/>
      <c r="D22" s="7"/>
      <c r="E22" s="7"/>
      <c r="F22" s="7"/>
    </row>
  </sheetData>
  <sheetProtection algorithmName="SHA-512" hashValue="Kkja3EqSfphKQaWrhaDu2CzYl4AV7ZNi/iMmdfv6TAtomzxkdc17t4b0xewPWWlRhrYIP9QHfnMnNw0RfzgnrA==" saltValue="TidzkPuq9xeBH2rPlk7WWQ==" spinCount="100000" sheet="1"/>
  <mergeCells count="2">
    <mergeCell ref="A1:B1"/>
    <mergeCell ref="A3:F4"/>
  </mergeCells>
  <hyperlinks>
    <hyperlink ref="A1:B1" location="Indholdsfortegnelse!A1" display="Tilbage til indholdsfortegnelse" xr:uid="{00000000-0004-0000-0500-000000000000}"/>
  </hyperlinks>
  <pageMargins left="0.70866141732283472" right="0.70866141732283472" top="0.74803149606299213" bottom="0.74803149606299213" header="0.31496062992125984" footer="0.31496062992125984"/>
  <pageSetup paperSize="9" fitToHeight="0" orientation="portrait"/>
  <headerFooter scaleWithDoc="0" alignWithMargins="0">
    <oddHeader>&amp;L&amp;C&amp;G&amp;R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Ark7">
    <tabColor theme="2"/>
  </sheetPr>
  <dimension ref="A1:BO43"/>
  <sheetViews>
    <sheetView workbookViewId="0">
      <pane xSplit="2" ySplit="1" topLeftCell="C2" activePane="bottomRight" state="frozen"/>
      <selection pane="topRight" activeCell="C1" sqref="C1"/>
      <selection pane="bottomLeft" activeCell="A2" sqref="A2"/>
      <selection pane="bottomRight"/>
    </sheetView>
  </sheetViews>
  <sheetFormatPr defaultColWidth="11.42578125" defaultRowHeight="15"/>
  <sheetData>
    <row r="1" spans="1:67">
      <c r="A1" t="s">
        <v>159</v>
      </c>
      <c r="B1" t="s">
        <v>160</v>
      </c>
      <c r="C1" t="s">
        <v>6</v>
      </c>
      <c r="D1" t="s">
        <v>9</v>
      </c>
      <c r="E1" t="s">
        <v>12</v>
      </c>
      <c r="F1" t="s">
        <v>15</v>
      </c>
      <c r="G1" t="s">
        <v>18</v>
      </c>
      <c r="H1" t="s">
        <v>21</v>
      </c>
      <c r="I1" t="s">
        <v>24</v>
      </c>
      <c r="J1" t="s">
        <v>27</v>
      </c>
      <c r="K1" t="s">
        <v>30</v>
      </c>
      <c r="L1" t="s">
        <v>33</v>
      </c>
      <c r="M1" t="s">
        <v>36</v>
      </c>
      <c r="N1" t="s">
        <v>39</v>
      </c>
      <c r="O1" t="s">
        <v>42</v>
      </c>
      <c r="P1" t="s">
        <v>45</v>
      </c>
      <c r="Q1" t="s">
        <v>48</v>
      </c>
      <c r="R1" t="s">
        <v>51</v>
      </c>
      <c r="S1" t="s">
        <v>54</v>
      </c>
      <c r="T1" t="s">
        <v>57</v>
      </c>
      <c r="U1" t="s">
        <v>60</v>
      </c>
      <c r="V1" t="s">
        <v>63</v>
      </c>
      <c r="W1" t="s">
        <v>161</v>
      </c>
      <c r="X1" t="s">
        <v>162</v>
      </c>
      <c r="Y1" t="s">
        <v>163</v>
      </c>
      <c r="Z1" t="s">
        <v>164</v>
      </c>
      <c r="AA1" t="s">
        <v>165</v>
      </c>
      <c r="AB1" t="s">
        <v>166</v>
      </c>
      <c r="AC1" t="s">
        <v>167</v>
      </c>
      <c r="AD1" t="s">
        <v>168</v>
      </c>
      <c r="AE1" t="s">
        <v>68</v>
      </c>
      <c r="AF1" t="s">
        <v>70</v>
      </c>
      <c r="AG1" t="s">
        <v>72</v>
      </c>
      <c r="AH1" t="s">
        <v>74</v>
      </c>
      <c r="AI1" t="s">
        <v>77</v>
      </c>
      <c r="AJ1" t="s">
        <v>80</v>
      </c>
      <c r="AK1" t="s">
        <v>82</v>
      </c>
      <c r="AL1" t="s">
        <v>84</v>
      </c>
      <c r="AM1" t="s">
        <v>87</v>
      </c>
      <c r="AN1" t="s">
        <v>89</v>
      </c>
      <c r="AO1" t="s">
        <v>91</v>
      </c>
      <c r="AP1" t="s">
        <v>93</v>
      </c>
      <c r="AQ1" t="s">
        <v>95</v>
      </c>
      <c r="AR1" t="s">
        <v>97</v>
      </c>
      <c r="AS1" t="s">
        <v>99</v>
      </c>
      <c r="AT1" t="s">
        <v>101</v>
      </c>
      <c r="AU1" t="s">
        <v>104</v>
      </c>
      <c r="AV1" t="s">
        <v>106</v>
      </c>
      <c r="AW1" t="s">
        <v>108</v>
      </c>
      <c r="AX1" t="s">
        <v>110</v>
      </c>
      <c r="AY1" t="s">
        <v>111</v>
      </c>
      <c r="AZ1" t="s">
        <v>113</v>
      </c>
      <c r="BA1" t="s">
        <v>115</v>
      </c>
      <c r="BB1" t="s">
        <v>119</v>
      </c>
      <c r="BC1" t="s">
        <v>122</v>
      </c>
      <c r="BD1" t="s">
        <v>125</v>
      </c>
      <c r="BE1" t="s">
        <v>128</v>
      </c>
      <c r="BF1" t="s">
        <v>131</v>
      </c>
      <c r="BG1" t="s">
        <v>134</v>
      </c>
      <c r="BH1" t="s">
        <v>137</v>
      </c>
      <c r="BI1" t="s">
        <v>140</v>
      </c>
      <c r="BJ1" t="s">
        <v>143</v>
      </c>
      <c r="BK1" t="s">
        <v>145</v>
      </c>
      <c r="BL1" t="s">
        <v>147</v>
      </c>
      <c r="BM1" t="s">
        <v>150</v>
      </c>
      <c r="BN1" t="s">
        <v>152</v>
      </c>
      <c r="BO1" t="s">
        <v>154</v>
      </c>
    </row>
    <row r="2" spans="1:67">
      <c r="A2">
        <v>20001</v>
      </c>
      <c r="B2">
        <v>200012</v>
      </c>
      <c r="C2">
        <v>26840442</v>
      </c>
      <c r="D2">
        <v>23309498</v>
      </c>
      <c r="E2">
        <v>3530944</v>
      </c>
      <c r="F2">
        <v>69858</v>
      </c>
      <c r="G2">
        <v>336810</v>
      </c>
      <c r="H2">
        <v>112221</v>
      </c>
      <c r="I2">
        <v>3825391</v>
      </c>
      <c r="J2">
        <v>137511</v>
      </c>
      <c r="K2">
        <v>45124</v>
      </c>
      <c r="L2">
        <v>1661343</v>
      </c>
      <c r="M2">
        <v>69188</v>
      </c>
      <c r="N2">
        <v>-35</v>
      </c>
      <c r="O2">
        <v>-148704</v>
      </c>
      <c r="P2">
        <v>147490</v>
      </c>
      <c r="Q2">
        <v>2573724</v>
      </c>
      <c r="R2">
        <v>0</v>
      </c>
      <c r="S2">
        <v>0</v>
      </c>
      <c r="T2">
        <v>2573724</v>
      </c>
      <c r="U2">
        <v>819316</v>
      </c>
      <c r="V2">
        <v>1754408</v>
      </c>
      <c r="W2">
        <v>1754408</v>
      </c>
      <c r="X2">
        <v>0</v>
      </c>
      <c r="Y2">
        <v>0</v>
      </c>
      <c r="Z2">
        <v>1754408</v>
      </c>
      <c r="AA2">
        <v>0</v>
      </c>
      <c r="AB2">
        <v>0</v>
      </c>
      <c r="AC2">
        <v>1754408</v>
      </c>
      <c r="AD2">
        <v>1754408</v>
      </c>
      <c r="AE2">
        <v>70642</v>
      </c>
      <c r="AF2">
        <v>0</v>
      </c>
      <c r="AG2">
        <v>22310017</v>
      </c>
      <c r="AH2">
        <v>380449119</v>
      </c>
      <c r="AI2">
        <v>380052863</v>
      </c>
      <c r="AJ2">
        <v>396256</v>
      </c>
      <c r="AK2">
        <v>51901213</v>
      </c>
      <c r="AL2">
        <v>3256928</v>
      </c>
      <c r="AM2">
        <v>150927</v>
      </c>
      <c r="AN2">
        <v>3877821</v>
      </c>
      <c r="AO2">
        <v>0</v>
      </c>
      <c r="AP2">
        <v>427622</v>
      </c>
      <c r="AQ2">
        <v>0</v>
      </c>
      <c r="AR2">
        <v>1612289</v>
      </c>
      <c r="AS2">
        <v>79261</v>
      </c>
      <c r="AT2">
        <v>464135839</v>
      </c>
      <c r="AU2">
        <v>9665852</v>
      </c>
      <c r="AV2">
        <v>0</v>
      </c>
      <c r="AW2">
        <v>412868577</v>
      </c>
      <c r="AX2">
        <v>10168643</v>
      </c>
      <c r="AY2">
        <v>0</v>
      </c>
      <c r="AZ2">
        <v>569752</v>
      </c>
      <c r="BA2">
        <v>0</v>
      </c>
      <c r="BB2">
        <v>1146460</v>
      </c>
      <c r="BC2">
        <v>2518213</v>
      </c>
      <c r="BD2">
        <v>0</v>
      </c>
      <c r="BE2">
        <v>27170023</v>
      </c>
      <c r="BF2">
        <v>12583919</v>
      </c>
      <c r="BG2">
        <v>14586104</v>
      </c>
      <c r="BH2">
        <v>28316</v>
      </c>
      <c r="BI2">
        <v>0</v>
      </c>
      <c r="BJ2">
        <v>0</v>
      </c>
      <c r="BK2">
        <v>30863012</v>
      </c>
      <c r="BL2">
        <v>464135836</v>
      </c>
      <c r="BM2">
        <v>0</v>
      </c>
      <c r="BN2">
        <v>270977</v>
      </c>
      <c r="BO2">
        <v>270977</v>
      </c>
    </row>
    <row r="3" spans="1:67">
      <c r="A3">
        <v>20001</v>
      </c>
      <c r="B3">
        <v>200112</v>
      </c>
      <c r="C3">
        <v>27714430</v>
      </c>
      <c r="D3">
        <v>23937304</v>
      </c>
      <c r="E3">
        <v>3777126</v>
      </c>
      <c r="F3">
        <v>63137</v>
      </c>
      <c r="G3">
        <v>544365</v>
      </c>
      <c r="H3">
        <v>94944</v>
      </c>
      <c r="I3">
        <v>4289684</v>
      </c>
      <c r="J3">
        <v>-82908</v>
      </c>
      <c r="K3">
        <v>35072</v>
      </c>
      <c r="L3">
        <v>1689747</v>
      </c>
      <c r="M3">
        <v>78638</v>
      </c>
      <c r="N3">
        <v>1964</v>
      </c>
      <c r="O3">
        <v>44359</v>
      </c>
      <c r="P3">
        <v>82974</v>
      </c>
      <c r="Q3">
        <v>2510114</v>
      </c>
      <c r="R3">
        <v>0</v>
      </c>
      <c r="S3">
        <v>0</v>
      </c>
      <c r="T3">
        <v>2510114</v>
      </c>
      <c r="U3">
        <v>686743</v>
      </c>
      <c r="V3">
        <v>1823371</v>
      </c>
      <c r="W3">
        <v>1823371</v>
      </c>
      <c r="X3">
        <v>0</v>
      </c>
      <c r="Y3">
        <v>0</v>
      </c>
      <c r="Z3">
        <v>1823371</v>
      </c>
      <c r="AA3">
        <v>0</v>
      </c>
      <c r="AB3">
        <v>0</v>
      </c>
      <c r="AC3">
        <v>1823371</v>
      </c>
      <c r="AD3">
        <v>1823371</v>
      </c>
      <c r="AE3">
        <v>81235</v>
      </c>
      <c r="AF3">
        <v>0</v>
      </c>
      <c r="AG3">
        <v>54345764</v>
      </c>
      <c r="AH3">
        <v>394906832</v>
      </c>
      <c r="AI3">
        <v>394403000</v>
      </c>
      <c r="AJ3">
        <v>503832</v>
      </c>
      <c r="AK3">
        <v>83473202</v>
      </c>
      <c r="AL3">
        <v>3362593</v>
      </c>
      <c r="AM3">
        <v>180774</v>
      </c>
      <c r="AN3">
        <v>4205535</v>
      </c>
      <c r="AO3">
        <v>0</v>
      </c>
      <c r="AP3">
        <v>459276</v>
      </c>
      <c r="AQ3">
        <v>0</v>
      </c>
      <c r="AR3">
        <v>2361706</v>
      </c>
      <c r="AS3">
        <v>102098</v>
      </c>
      <c r="AT3">
        <v>543479015</v>
      </c>
      <c r="AU3">
        <v>26773638</v>
      </c>
      <c r="AV3">
        <v>0</v>
      </c>
      <c r="AW3">
        <v>467459065</v>
      </c>
      <c r="AX3">
        <v>16082243</v>
      </c>
      <c r="AY3">
        <v>0</v>
      </c>
      <c r="AZ3">
        <v>457181</v>
      </c>
      <c r="BA3">
        <v>0</v>
      </c>
      <c r="BB3">
        <v>1146460</v>
      </c>
      <c r="BC3">
        <v>2518213</v>
      </c>
      <c r="BD3">
        <v>0</v>
      </c>
      <c r="BE3">
        <v>29013899</v>
      </c>
      <c r="BF3">
        <v>11846939</v>
      </c>
      <c r="BG3">
        <v>17166960</v>
      </c>
      <c r="BH3">
        <v>28316</v>
      </c>
      <c r="BI3">
        <v>0</v>
      </c>
      <c r="BJ3">
        <v>0</v>
      </c>
      <c r="BK3">
        <v>32706888</v>
      </c>
      <c r="BL3">
        <v>543479015</v>
      </c>
      <c r="BM3">
        <v>0</v>
      </c>
      <c r="BN3">
        <v>1285954</v>
      </c>
      <c r="BO3">
        <v>1285954</v>
      </c>
    </row>
    <row r="4" spans="1:67">
      <c r="A4">
        <v>20001</v>
      </c>
      <c r="B4">
        <v>200212</v>
      </c>
      <c r="C4">
        <v>26487473</v>
      </c>
      <c r="D4">
        <v>22617452</v>
      </c>
      <c r="E4">
        <v>3870021</v>
      </c>
      <c r="F4">
        <v>80198</v>
      </c>
      <c r="G4">
        <v>626111</v>
      </c>
      <c r="H4">
        <v>146173</v>
      </c>
      <c r="I4">
        <v>4430157</v>
      </c>
      <c r="J4">
        <v>63397</v>
      </c>
      <c r="K4">
        <v>30439</v>
      </c>
      <c r="L4">
        <v>1923560</v>
      </c>
      <c r="M4">
        <v>70223</v>
      </c>
      <c r="N4">
        <v>7098</v>
      </c>
      <c r="O4">
        <v>128038</v>
      </c>
      <c r="P4">
        <v>72519</v>
      </c>
      <c r="Q4">
        <v>2467593</v>
      </c>
      <c r="R4">
        <v>0</v>
      </c>
      <c r="S4">
        <v>0</v>
      </c>
      <c r="T4">
        <v>2467593</v>
      </c>
      <c r="U4">
        <v>750716</v>
      </c>
      <c r="V4">
        <v>1716877</v>
      </c>
      <c r="W4">
        <v>1716877</v>
      </c>
      <c r="X4">
        <v>0</v>
      </c>
      <c r="Y4">
        <v>0</v>
      </c>
      <c r="Z4">
        <v>1716877</v>
      </c>
      <c r="AA4">
        <v>0</v>
      </c>
      <c r="AB4">
        <v>0</v>
      </c>
      <c r="AC4">
        <v>1716877</v>
      </c>
      <c r="AD4">
        <v>1716877</v>
      </c>
      <c r="AE4">
        <v>20156</v>
      </c>
      <c r="AF4">
        <v>0</v>
      </c>
      <c r="AG4">
        <v>45387779</v>
      </c>
      <c r="AH4">
        <v>412855433</v>
      </c>
      <c r="AI4">
        <v>411533626</v>
      </c>
      <c r="AJ4">
        <v>1321807</v>
      </c>
      <c r="AK4">
        <v>97610963</v>
      </c>
      <c r="AL4">
        <v>3500304</v>
      </c>
      <c r="AM4">
        <v>238284</v>
      </c>
      <c r="AN4">
        <v>4596564</v>
      </c>
      <c r="AO4">
        <v>34816</v>
      </c>
      <c r="AP4">
        <v>342941</v>
      </c>
      <c r="AQ4">
        <v>0</v>
      </c>
      <c r="AR4">
        <v>3041717</v>
      </c>
      <c r="AS4">
        <v>86376</v>
      </c>
      <c r="AT4">
        <v>567715333</v>
      </c>
      <c r="AU4">
        <v>19455981</v>
      </c>
      <c r="AV4">
        <v>0</v>
      </c>
      <c r="AW4">
        <v>499460378</v>
      </c>
      <c r="AX4">
        <v>13915462</v>
      </c>
      <c r="AY4">
        <v>0</v>
      </c>
      <c r="AZ4">
        <v>404330</v>
      </c>
      <c r="BA4">
        <v>0</v>
      </c>
      <c r="BB4">
        <v>1146460</v>
      </c>
      <c r="BC4">
        <v>2518213</v>
      </c>
      <c r="BD4">
        <v>0</v>
      </c>
      <c r="BE4">
        <v>30797193</v>
      </c>
      <c r="BF4">
        <v>14454936</v>
      </c>
      <c r="BG4">
        <v>16342257</v>
      </c>
      <c r="BH4">
        <v>17316</v>
      </c>
      <c r="BI4">
        <v>0</v>
      </c>
      <c r="BJ4">
        <v>0</v>
      </c>
      <c r="BK4">
        <v>34479182</v>
      </c>
      <c r="BL4">
        <v>567715333</v>
      </c>
      <c r="BM4">
        <v>0</v>
      </c>
      <c r="BN4">
        <v>1225078</v>
      </c>
      <c r="BO4">
        <v>1225078</v>
      </c>
    </row>
    <row r="5" spans="1:67">
      <c r="A5">
        <v>20001</v>
      </c>
      <c r="B5">
        <v>200312</v>
      </c>
      <c r="C5">
        <v>26590385</v>
      </c>
      <c r="D5">
        <v>22752874</v>
      </c>
      <c r="E5">
        <v>3837511</v>
      </c>
      <c r="F5">
        <v>167373</v>
      </c>
      <c r="G5">
        <v>841154</v>
      </c>
      <c r="H5">
        <v>244756</v>
      </c>
      <c r="I5">
        <v>4601282</v>
      </c>
      <c r="J5">
        <v>1396749</v>
      </c>
      <c r="K5">
        <v>18082</v>
      </c>
      <c r="L5">
        <v>2083980</v>
      </c>
      <c r="M5">
        <v>78754</v>
      </c>
      <c r="N5">
        <v>0</v>
      </c>
      <c r="O5">
        <v>49240</v>
      </c>
      <c r="P5">
        <v>607865</v>
      </c>
      <c r="Q5">
        <v>4412004</v>
      </c>
      <c r="R5">
        <v>0</v>
      </c>
      <c r="S5">
        <v>0</v>
      </c>
      <c r="T5">
        <v>4412004</v>
      </c>
      <c r="U5">
        <v>1136841</v>
      </c>
      <c r="V5">
        <v>3275163</v>
      </c>
      <c r="W5">
        <v>3275163</v>
      </c>
      <c r="X5">
        <v>0</v>
      </c>
      <c r="Y5">
        <v>0</v>
      </c>
      <c r="Z5">
        <v>3275163</v>
      </c>
      <c r="AA5">
        <v>0</v>
      </c>
      <c r="AB5">
        <v>0</v>
      </c>
      <c r="AC5">
        <v>3275163</v>
      </c>
      <c r="AD5">
        <v>3275163</v>
      </c>
      <c r="AE5">
        <v>19489</v>
      </c>
      <c r="AF5">
        <v>0</v>
      </c>
      <c r="AG5">
        <v>53064071</v>
      </c>
      <c r="AH5">
        <v>425785798</v>
      </c>
      <c r="AI5">
        <v>424618550</v>
      </c>
      <c r="AJ5">
        <v>1167248</v>
      </c>
      <c r="AK5">
        <v>101573611</v>
      </c>
      <c r="AL5">
        <v>5391127</v>
      </c>
      <c r="AM5">
        <v>313607</v>
      </c>
      <c r="AN5">
        <v>6604855</v>
      </c>
      <c r="AO5">
        <v>1922552</v>
      </c>
      <c r="AP5">
        <v>403896</v>
      </c>
      <c r="AQ5">
        <v>0</v>
      </c>
      <c r="AR5">
        <v>3489490</v>
      </c>
      <c r="AS5">
        <v>101904</v>
      </c>
      <c r="AT5">
        <v>598670400</v>
      </c>
      <c r="AU5">
        <v>8602030</v>
      </c>
      <c r="AV5">
        <v>0</v>
      </c>
      <c r="AW5">
        <v>529699621</v>
      </c>
      <c r="AX5">
        <v>20935202</v>
      </c>
      <c r="AY5">
        <v>0</v>
      </c>
      <c r="AZ5">
        <v>372150</v>
      </c>
      <c r="BA5">
        <v>0</v>
      </c>
      <c r="BB5">
        <v>1182216</v>
      </c>
      <c r="BC5">
        <v>3632458</v>
      </c>
      <c r="BD5">
        <v>0</v>
      </c>
      <c r="BE5">
        <v>34229407</v>
      </c>
      <c r="BF5">
        <v>17452682</v>
      </c>
      <c r="BG5">
        <v>16776725</v>
      </c>
      <c r="BH5">
        <v>17316</v>
      </c>
      <c r="BI5">
        <v>0</v>
      </c>
      <c r="BJ5">
        <v>0</v>
      </c>
      <c r="BK5">
        <v>39061397</v>
      </c>
      <c r="BL5">
        <v>598670400</v>
      </c>
      <c r="BM5">
        <v>0</v>
      </c>
      <c r="BN5">
        <v>1208110</v>
      </c>
      <c r="BO5">
        <v>1208110</v>
      </c>
    </row>
    <row r="6" spans="1:67">
      <c r="A6">
        <v>20001</v>
      </c>
      <c r="B6">
        <v>200412</v>
      </c>
      <c r="C6">
        <v>23528735</v>
      </c>
      <c r="D6">
        <v>20062008</v>
      </c>
      <c r="E6">
        <v>3466727</v>
      </c>
      <c r="F6">
        <v>147892</v>
      </c>
      <c r="G6">
        <v>738156</v>
      </c>
      <c r="H6">
        <v>192686</v>
      </c>
      <c r="I6">
        <v>4160089</v>
      </c>
      <c r="J6">
        <v>1145002</v>
      </c>
      <c r="K6">
        <v>18111</v>
      </c>
      <c r="L6">
        <v>2082273</v>
      </c>
      <c r="M6">
        <v>248175</v>
      </c>
      <c r="N6">
        <v>205</v>
      </c>
      <c r="O6">
        <v>-408050</v>
      </c>
      <c r="P6">
        <v>933894</v>
      </c>
      <c r="Q6">
        <v>4334493</v>
      </c>
      <c r="R6">
        <v>0</v>
      </c>
      <c r="S6">
        <v>0</v>
      </c>
      <c r="T6">
        <v>4334493</v>
      </c>
      <c r="U6">
        <v>1125430</v>
      </c>
      <c r="V6">
        <v>3209063</v>
      </c>
      <c r="W6">
        <v>3209063</v>
      </c>
      <c r="X6">
        <v>0</v>
      </c>
      <c r="Y6">
        <v>0</v>
      </c>
      <c r="Z6">
        <v>3209063</v>
      </c>
      <c r="AA6">
        <v>0</v>
      </c>
      <c r="AB6">
        <v>0</v>
      </c>
      <c r="AC6">
        <v>3209063</v>
      </c>
      <c r="AD6">
        <v>3209063</v>
      </c>
      <c r="AE6">
        <v>5978</v>
      </c>
      <c r="AF6">
        <v>0</v>
      </c>
      <c r="AG6">
        <v>41804248</v>
      </c>
      <c r="AH6">
        <v>428367846</v>
      </c>
      <c r="AI6">
        <v>427222057</v>
      </c>
      <c r="AJ6">
        <v>1145789</v>
      </c>
      <c r="AK6">
        <v>155160291</v>
      </c>
      <c r="AL6">
        <v>5592478</v>
      </c>
      <c r="AM6">
        <v>376476</v>
      </c>
      <c r="AN6">
        <v>8811825</v>
      </c>
      <c r="AO6">
        <v>2460815</v>
      </c>
      <c r="AP6">
        <v>480420</v>
      </c>
      <c r="AQ6">
        <v>0</v>
      </c>
      <c r="AR6">
        <v>2509091</v>
      </c>
      <c r="AS6">
        <v>95013</v>
      </c>
      <c r="AT6">
        <v>645664481</v>
      </c>
      <c r="AU6">
        <v>17160074</v>
      </c>
      <c r="AV6">
        <v>0</v>
      </c>
      <c r="AW6">
        <v>564919846</v>
      </c>
      <c r="AX6">
        <v>17108826</v>
      </c>
      <c r="AY6">
        <v>0</v>
      </c>
      <c r="AZ6">
        <v>430716</v>
      </c>
      <c r="BA6">
        <v>3696468</v>
      </c>
      <c r="BB6">
        <v>1182216</v>
      </c>
      <c r="BC6">
        <v>0</v>
      </c>
      <c r="BD6">
        <v>0</v>
      </c>
      <c r="BE6">
        <v>24481595</v>
      </c>
      <c r="BF6">
        <v>20793464</v>
      </c>
      <c r="BG6">
        <v>3688131</v>
      </c>
      <c r="BH6">
        <v>69816</v>
      </c>
      <c r="BI6">
        <v>13405861</v>
      </c>
      <c r="BJ6">
        <v>3209063</v>
      </c>
      <c r="BK6">
        <v>42348551</v>
      </c>
      <c r="BL6">
        <v>645664481</v>
      </c>
      <c r="BM6">
        <v>0</v>
      </c>
      <c r="BN6">
        <v>1559919</v>
      </c>
      <c r="BO6">
        <v>1559919</v>
      </c>
    </row>
    <row r="7" spans="1:67">
      <c r="A7">
        <v>20002</v>
      </c>
      <c r="B7">
        <v>200012</v>
      </c>
      <c r="C7">
        <v>22766800</v>
      </c>
      <c r="D7">
        <v>20347000</v>
      </c>
      <c r="E7">
        <v>2419800</v>
      </c>
      <c r="F7">
        <v>13700</v>
      </c>
      <c r="G7">
        <v>245600</v>
      </c>
      <c r="H7">
        <v>69800</v>
      </c>
      <c r="I7">
        <v>2609300</v>
      </c>
      <c r="J7">
        <v>152200</v>
      </c>
      <c r="K7">
        <v>57500</v>
      </c>
      <c r="L7">
        <v>1178100</v>
      </c>
      <c r="M7">
        <v>106700</v>
      </c>
      <c r="N7">
        <v>1100</v>
      </c>
      <c r="O7">
        <v>-64100</v>
      </c>
      <c r="P7">
        <v>48200</v>
      </c>
      <c r="Q7">
        <v>1645400</v>
      </c>
      <c r="R7">
        <v>0</v>
      </c>
      <c r="S7">
        <v>0</v>
      </c>
      <c r="T7">
        <v>1645400</v>
      </c>
      <c r="U7">
        <v>507800</v>
      </c>
      <c r="V7">
        <v>1137600</v>
      </c>
      <c r="W7">
        <v>1137600</v>
      </c>
      <c r="X7">
        <v>0</v>
      </c>
      <c r="Y7">
        <v>0</v>
      </c>
      <c r="Z7">
        <v>1137600</v>
      </c>
      <c r="AA7">
        <v>0</v>
      </c>
      <c r="AB7">
        <v>0</v>
      </c>
      <c r="AC7">
        <v>1137600</v>
      </c>
      <c r="AD7">
        <v>1137600</v>
      </c>
      <c r="AE7">
        <v>215000</v>
      </c>
      <c r="AF7">
        <v>0</v>
      </c>
      <c r="AG7">
        <v>27368100</v>
      </c>
      <c r="AH7">
        <v>323821700</v>
      </c>
      <c r="AI7">
        <v>322937300</v>
      </c>
      <c r="AJ7">
        <v>884400</v>
      </c>
      <c r="AK7">
        <v>67774700</v>
      </c>
      <c r="AL7">
        <v>521800</v>
      </c>
      <c r="AM7">
        <v>521500</v>
      </c>
      <c r="AN7">
        <v>851300</v>
      </c>
      <c r="AO7">
        <v>0</v>
      </c>
      <c r="AP7">
        <v>703900</v>
      </c>
      <c r="AQ7">
        <v>0</v>
      </c>
      <c r="AR7">
        <v>1537100</v>
      </c>
      <c r="AS7">
        <v>34600</v>
      </c>
      <c r="AT7">
        <v>423349700</v>
      </c>
      <c r="AU7">
        <v>6051800</v>
      </c>
      <c r="AV7">
        <v>11100</v>
      </c>
      <c r="AW7">
        <v>388113600</v>
      </c>
      <c r="AX7">
        <v>7839700</v>
      </c>
      <c r="AY7">
        <v>24100</v>
      </c>
      <c r="AZ7">
        <v>989300</v>
      </c>
      <c r="BA7">
        <v>3000000</v>
      </c>
      <c r="BB7">
        <v>500000</v>
      </c>
      <c r="BC7">
        <v>0</v>
      </c>
      <c r="BD7">
        <v>0</v>
      </c>
      <c r="BE7">
        <v>16820100</v>
      </c>
      <c r="BF7">
        <v>3554900</v>
      </c>
      <c r="BG7">
        <v>13265200</v>
      </c>
      <c r="BH7">
        <v>0</v>
      </c>
      <c r="BI7">
        <v>0</v>
      </c>
      <c r="BJ7">
        <v>0</v>
      </c>
      <c r="BK7">
        <v>17320100</v>
      </c>
      <c r="BL7">
        <v>423349700</v>
      </c>
      <c r="BM7">
        <v>81500</v>
      </c>
      <c r="BN7">
        <v>332600</v>
      </c>
      <c r="BO7">
        <v>414100</v>
      </c>
    </row>
    <row r="8" spans="1:67">
      <c r="A8">
        <v>20002</v>
      </c>
      <c r="B8">
        <v>200112</v>
      </c>
      <c r="C8">
        <v>30590361</v>
      </c>
      <c r="D8">
        <v>27178760</v>
      </c>
      <c r="E8">
        <v>3411601</v>
      </c>
      <c r="F8">
        <v>17606</v>
      </c>
      <c r="G8">
        <v>499121</v>
      </c>
      <c r="H8">
        <v>367529</v>
      </c>
      <c r="I8">
        <v>3560799</v>
      </c>
      <c r="J8">
        <v>194380</v>
      </c>
      <c r="K8">
        <v>64315</v>
      </c>
      <c r="L8">
        <v>1281984</v>
      </c>
      <c r="M8">
        <v>19111</v>
      </c>
      <c r="N8">
        <v>671</v>
      </c>
      <c r="O8">
        <v>-34353</v>
      </c>
      <c r="P8">
        <v>-3673</v>
      </c>
      <c r="Q8">
        <v>2548408</v>
      </c>
      <c r="R8">
        <v>0</v>
      </c>
      <c r="S8">
        <v>0</v>
      </c>
      <c r="T8">
        <v>2548408</v>
      </c>
      <c r="U8">
        <v>621346</v>
      </c>
      <c r="V8">
        <v>1927062</v>
      </c>
      <c r="W8">
        <v>1927062</v>
      </c>
      <c r="X8">
        <v>0</v>
      </c>
      <c r="Y8">
        <v>0</v>
      </c>
      <c r="Z8">
        <v>1927062</v>
      </c>
      <c r="AA8">
        <v>0</v>
      </c>
      <c r="AB8">
        <v>0</v>
      </c>
      <c r="AC8">
        <v>1927062</v>
      </c>
      <c r="AD8">
        <v>1927062</v>
      </c>
      <c r="AE8">
        <v>6105</v>
      </c>
      <c r="AF8">
        <v>0</v>
      </c>
      <c r="AG8">
        <v>35774477</v>
      </c>
      <c r="AH8">
        <v>448522399</v>
      </c>
      <c r="AI8">
        <v>447997093</v>
      </c>
      <c r="AJ8">
        <v>525306</v>
      </c>
      <c r="AK8">
        <v>106703984</v>
      </c>
      <c r="AL8">
        <v>3972</v>
      </c>
      <c r="AM8">
        <v>259562</v>
      </c>
      <c r="AN8">
        <v>99997</v>
      </c>
      <c r="AO8">
        <v>0</v>
      </c>
      <c r="AP8">
        <v>716393</v>
      </c>
      <c r="AQ8">
        <v>0</v>
      </c>
      <c r="AR8">
        <v>6570025</v>
      </c>
      <c r="AS8">
        <v>0</v>
      </c>
      <c r="AT8">
        <v>598656914</v>
      </c>
      <c r="AU8">
        <v>22221681</v>
      </c>
      <c r="AV8">
        <v>83</v>
      </c>
      <c r="AW8">
        <v>536352247</v>
      </c>
      <c r="AX8">
        <v>15908583</v>
      </c>
      <c r="AY8">
        <v>0</v>
      </c>
      <c r="AZ8">
        <v>920753</v>
      </c>
      <c r="BA8">
        <v>0</v>
      </c>
      <c r="BB8">
        <v>625000</v>
      </c>
      <c r="BC8">
        <v>0</v>
      </c>
      <c r="BD8">
        <v>0</v>
      </c>
      <c r="BE8">
        <v>22628567</v>
      </c>
      <c r="BF8">
        <v>7515840</v>
      </c>
      <c r="BG8">
        <v>15112727</v>
      </c>
      <c r="BH8">
        <v>0</v>
      </c>
      <c r="BI8">
        <v>0</v>
      </c>
      <c r="BJ8">
        <v>0</v>
      </c>
      <c r="BK8">
        <v>23253567</v>
      </c>
      <c r="BL8">
        <v>598656914</v>
      </c>
      <c r="BM8">
        <v>81523</v>
      </c>
      <c r="BN8">
        <v>33604</v>
      </c>
      <c r="BO8">
        <v>115127</v>
      </c>
    </row>
    <row r="9" spans="1:67">
      <c r="A9">
        <v>20002</v>
      </c>
      <c r="B9">
        <v>200212</v>
      </c>
      <c r="C9">
        <v>28728347</v>
      </c>
      <c r="D9">
        <v>25209070</v>
      </c>
      <c r="E9">
        <v>3519277</v>
      </c>
      <c r="F9">
        <v>0</v>
      </c>
      <c r="G9">
        <v>706558</v>
      </c>
      <c r="H9">
        <v>404991</v>
      </c>
      <c r="I9">
        <v>3820844</v>
      </c>
      <c r="J9">
        <v>178007</v>
      </c>
      <c r="K9">
        <v>42176</v>
      </c>
      <c r="L9">
        <v>1335299</v>
      </c>
      <c r="M9">
        <v>16382</v>
      </c>
      <c r="N9">
        <v>6392</v>
      </c>
      <c r="O9">
        <v>-73410</v>
      </c>
      <c r="P9">
        <v>55539</v>
      </c>
      <c r="Q9">
        <v>2811903</v>
      </c>
      <c r="R9">
        <v>0</v>
      </c>
      <c r="S9">
        <v>0</v>
      </c>
      <c r="T9">
        <v>2811903</v>
      </c>
      <c r="U9">
        <v>821990</v>
      </c>
      <c r="V9">
        <v>1989913</v>
      </c>
      <c r="W9">
        <v>1989913</v>
      </c>
      <c r="X9">
        <v>0</v>
      </c>
      <c r="Y9">
        <v>0</v>
      </c>
      <c r="Z9">
        <v>1989913</v>
      </c>
      <c r="AA9">
        <v>0</v>
      </c>
      <c r="AB9">
        <v>0</v>
      </c>
      <c r="AC9">
        <v>1989913</v>
      </c>
      <c r="AD9">
        <v>1989913</v>
      </c>
      <c r="AE9">
        <v>4218374</v>
      </c>
      <c r="AF9">
        <v>0</v>
      </c>
      <c r="AG9">
        <v>28922725</v>
      </c>
      <c r="AH9">
        <v>469386560</v>
      </c>
      <c r="AI9">
        <v>468953382</v>
      </c>
      <c r="AJ9">
        <v>433178</v>
      </c>
      <c r="AK9">
        <v>132436296</v>
      </c>
      <c r="AL9">
        <v>24567</v>
      </c>
      <c r="AM9">
        <v>237330</v>
      </c>
      <c r="AN9">
        <v>100750</v>
      </c>
      <c r="AO9">
        <v>0</v>
      </c>
      <c r="AP9">
        <v>709728</v>
      </c>
      <c r="AQ9">
        <v>0</v>
      </c>
      <c r="AR9">
        <v>6509778</v>
      </c>
      <c r="AS9">
        <v>17795</v>
      </c>
      <c r="AT9">
        <v>642563903</v>
      </c>
      <c r="AU9">
        <v>31259329</v>
      </c>
      <c r="AV9">
        <v>0</v>
      </c>
      <c r="AW9">
        <v>567911985</v>
      </c>
      <c r="AX9">
        <v>17312981</v>
      </c>
      <c r="AY9">
        <v>0</v>
      </c>
      <c r="AZ9">
        <v>832082</v>
      </c>
      <c r="BA9">
        <v>0</v>
      </c>
      <c r="BB9">
        <v>625000</v>
      </c>
      <c r="BC9">
        <v>0</v>
      </c>
      <c r="BD9">
        <v>0</v>
      </c>
      <c r="BE9">
        <v>24622526</v>
      </c>
      <c r="BF9">
        <v>3810497</v>
      </c>
      <c r="BG9">
        <v>20812029</v>
      </c>
      <c r="BH9">
        <v>0</v>
      </c>
      <c r="BI9">
        <v>0</v>
      </c>
      <c r="BJ9">
        <v>0</v>
      </c>
      <c r="BK9">
        <v>25247526</v>
      </c>
      <c r="BL9">
        <v>642563903</v>
      </c>
      <c r="BM9">
        <v>5729</v>
      </c>
      <c r="BN9">
        <v>1133478</v>
      </c>
      <c r="BO9">
        <v>1139207</v>
      </c>
    </row>
    <row r="10" spans="1:67">
      <c r="A10">
        <v>20002</v>
      </c>
      <c r="B10">
        <v>200312</v>
      </c>
      <c r="C10">
        <v>29850839</v>
      </c>
      <c r="D10">
        <v>25768282</v>
      </c>
      <c r="E10">
        <v>4082557</v>
      </c>
      <c r="F10">
        <v>7130</v>
      </c>
      <c r="G10">
        <v>929153</v>
      </c>
      <c r="H10">
        <v>603462</v>
      </c>
      <c r="I10">
        <v>4415378</v>
      </c>
      <c r="J10">
        <v>-429854</v>
      </c>
      <c r="K10">
        <v>31439</v>
      </c>
      <c r="L10">
        <v>1509881</v>
      </c>
      <c r="M10">
        <v>8099</v>
      </c>
      <c r="N10">
        <v>808</v>
      </c>
      <c r="O10">
        <v>24101</v>
      </c>
      <c r="P10">
        <v>52736</v>
      </c>
      <c r="Q10">
        <v>2526810</v>
      </c>
      <c r="R10">
        <v>0</v>
      </c>
      <c r="S10">
        <v>0</v>
      </c>
      <c r="T10">
        <v>2526810</v>
      </c>
      <c r="U10">
        <v>609139</v>
      </c>
      <c r="V10">
        <v>1917671</v>
      </c>
      <c r="W10">
        <v>1917671</v>
      </c>
      <c r="X10">
        <v>0</v>
      </c>
      <c r="Y10">
        <v>0</v>
      </c>
      <c r="Z10">
        <v>1917671</v>
      </c>
      <c r="AA10">
        <v>0</v>
      </c>
      <c r="AB10">
        <v>0</v>
      </c>
      <c r="AC10">
        <v>1917671</v>
      </c>
      <c r="AD10">
        <v>1917671</v>
      </c>
      <c r="AE10">
        <v>13467</v>
      </c>
      <c r="AF10">
        <v>0</v>
      </c>
      <c r="AG10">
        <v>14847320</v>
      </c>
      <c r="AH10">
        <v>498007319</v>
      </c>
      <c r="AI10">
        <v>497563132</v>
      </c>
      <c r="AJ10">
        <v>444187</v>
      </c>
      <c r="AK10">
        <v>127978415</v>
      </c>
      <c r="AL10">
        <v>96645</v>
      </c>
      <c r="AM10">
        <v>248669</v>
      </c>
      <c r="AN10">
        <v>116602</v>
      </c>
      <c r="AO10">
        <v>0</v>
      </c>
      <c r="AP10">
        <v>771348</v>
      </c>
      <c r="AQ10">
        <v>0</v>
      </c>
      <c r="AR10">
        <v>5036359</v>
      </c>
      <c r="AS10">
        <v>19394</v>
      </c>
      <c r="AT10">
        <v>647135538</v>
      </c>
      <c r="AU10">
        <v>873592</v>
      </c>
      <c r="AV10">
        <v>0</v>
      </c>
      <c r="AW10">
        <v>603120241</v>
      </c>
      <c r="AX10">
        <v>15197410</v>
      </c>
      <c r="AY10">
        <v>0</v>
      </c>
      <c r="AZ10">
        <v>707021</v>
      </c>
      <c r="BA10">
        <v>0</v>
      </c>
      <c r="BB10">
        <v>625000</v>
      </c>
      <c r="BC10">
        <v>0</v>
      </c>
      <c r="BD10">
        <v>0</v>
      </c>
      <c r="BE10">
        <v>26612274</v>
      </c>
      <c r="BF10">
        <v>2770464</v>
      </c>
      <c r="BG10">
        <v>23841810</v>
      </c>
      <c r="BH10">
        <v>0</v>
      </c>
      <c r="BI10">
        <v>0</v>
      </c>
      <c r="BJ10">
        <v>0</v>
      </c>
      <c r="BK10">
        <v>27237274</v>
      </c>
      <c r="BL10">
        <v>647135538</v>
      </c>
      <c r="BM10">
        <v>4872</v>
      </c>
      <c r="BN10">
        <v>1239560</v>
      </c>
      <c r="BO10">
        <v>1244432</v>
      </c>
    </row>
    <row r="11" spans="1:67">
      <c r="A11">
        <v>20002</v>
      </c>
      <c r="B11">
        <v>200412</v>
      </c>
      <c r="C11">
        <v>27183397</v>
      </c>
      <c r="D11">
        <v>23147552</v>
      </c>
      <c r="E11">
        <v>4035845</v>
      </c>
      <c r="F11">
        <v>13483</v>
      </c>
      <c r="G11">
        <v>794597</v>
      </c>
      <c r="H11">
        <v>563397</v>
      </c>
      <c r="I11">
        <v>4280528</v>
      </c>
      <c r="J11">
        <v>-304420</v>
      </c>
      <c r="K11">
        <v>34021</v>
      </c>
      <c r="L11">
        <v>1269649</v>
      </c>
      <c r="M11">
        <v>28393</v>
      </c>
      <c r="N11">
        <v>45</v>
      </c>
      <c r="O11">
        <v>7406</v>
      </c>
      <c r="P11">
        <v>69828</v>
      </c>
      <c r="Q11">
        <v>2774464</v>
      </c>
      <c r="R11">
        <v>0</v>
      </c>
      <c r="S11">
        <v>0</v>
      </c>
      <c r="T11">
        <v>2774464</v>
      </c>
      <c r="U11">
        <v>652982</v>
      </c>
      <c r="V11">
        <v>2121482</v>
      </c>
      <c r="W11">
        <v>2121482</v>
      </c>
      <c r="X11">
        <v>0</v>
      </c>
      <c r="Y11">
        <v>0</v>
      </c>
      <c r="Z11">
        <v>2121482</v>
      </c>
      <c r="AA11">
        <v>1500000</v>
      </c>
      <c r="AB11">
        <v>0</v>
      </c>
      <c r="AC11">
        <v>621482</v>
      </c>
      <c r="AD11">
        <v>2121482</v>
      </c>
      <c r="AE11">
        <v>2661</v>
      </c>
      <c r="AF11">
        <v>0</v>
      </c>
      <c r="AG11">
        <v>12848711</v>
      </c>
      <c r="AH11">
        <v>517068757</v>
      </c>
      <c r="AI11">
        <v>516600134</v>
      </c>
      <c r="AJ11">
        <v>468623</v>
      </c>
      <c r="AK11">
        <v>169940366</v>
      </c>
      <c r="AL11">
        <v>102216</v>
      </c>
      <c r="AM11">
        <v>267087</v>
      </c>
      <c r="AN11">
        <v>152002</v>
      </c>
      <c r="AO11">
        <v>0</v>
      </c>
      <c r="AP11">
        <v>675457</v>
      </c>
      <c r="AQ11">
        <v>0</v>
      </c>
      <c r="AR11">
        <v>6796324</v>
      </c>
      <c r="AS11">
        <v>18409</v>
      </c>
      <c r="AT11">
        <v>707871990</v>
      </c>
      <c r="AU11">
        <v>2068698</v>
      </c>
      <c r="AV11">
        <v>0</v>
      </c>
      <c r="AW11">
        <v>656414890</v>
      </c>
      <c r="AX11">
        <v>20913894</v>
      </c>
      <c r="AY11">
        <v>0</v>
      </c>
      <c r="AZ11">
        <v>615751</v>
      </c>
      <c r="BA11">
        <v>0</v>
      </c>
      <c r="BB11">
        <v>625000</v>
      </c>
      <c r="BC11">
        <v>0</v>
      </c>
      <c r="BD11">
        <v>0</v>
      </c>
      <c r="BE11">
        <v>27233757</v>
      </c>
      <c r="BF11">
        <v>2103539</v>
      </c>
      <c r="BG11">
        <v>25130218</v>
      </c>
      <c r="BH11">
        <v>0</v>
      </c>
      <c r="BI11">
        <v>0</v>
      </c>
      <c r="BJ11">
        <v>0</v>
      </c>
      <c r="BK11">
        <v>27858757</v>
      </c>
      <c r="BL11">
        <v>707871990</v>
      </c>
      <c r="BM11">
        <v>4415</v>
      </c>
      <c r="BN11">
        <v>1154335</v>
      </c>
      <c r="BO11">
        <v>1158750</v>
      </c>
    </row>
    <row r="12" spans="1:67">
      <c r="A12">
        <v>20003</v>
      </c>
      <c r="B12">
        <v>200012</v>
      </c>
      <c r="C12">
        <v>8388049</v>
      </c>
      <c r="D12">
        <v>7476569</v>
      </c>
      <c r="E12">
        <v>911480</v>
      </c>
      <c r="F12">
        <v>13688</v>
      </c>
      <c r="G12">
        <v>106341</v>
      </c>
      <c r="H12">
        <v>41299</v>
      </c>
      <c r="I12">
        <v>990210</v>
      </c>
      <c r="J12">
        <v>298415</v>
      </c>
      <c r="K12">
        <v>24327</v>
      </c>
      <c r="L12">
        <v>606401</v>
      </c>
      <c r="M12">
        <v>50879</v>
      </c>
      <c r="N12">
        <v>57</v>
      </c>
      <c r="O12">
        <v>-174225</v>
      </c>
      <c r="P12">
        <v>19989</v>
      </c>
      <c r="Q12">
        <v>849829</v>
      </c>
      <c r="R12">
        <v>0</v>
      </c>
      <c r="S12">
        <v>0</v>
      </c>
      <c r="T12">
        <v>849829</v>
      </c>
      <c r="U12">
        <v>256099</v>
      </c>
      <c r="V12">
        <v>593730</v>
      </c>
      <c r="W12">
        <v>593730</v>
      </c>
      <c r="X12">
        <v>0</v>
      </c>
      <c r="Y12">
        <v>0</v>
      </c>
      <c r="Z12">
        <v>593730</v>
      </c>
      <c r="AA12">
        <v>0</v>
      </c>
      <c r="AB12">
        <v>0</v>
      </c>
      <c r="AC12">
        <v>593730</v>
      </c>
      <c r="AD12">
        <v>593730</v>
      </c>
      <c r="AE12">
        <v>480147</v>
      </c>
      <c r="AF12">
        <v>0</v>
      </c>
      <c r="AG12">
        <v>4389046</v>
      </c>
      <c r="AH12">
        <v>122978649</v>
      </c>
      <c r="AI12">
        <v>122527615</v>
      </c>
      <c r="AJ12">
        <v>451034</v>
      </c>
      <c r="AK12">
        <v>9506945</v>
      </c>
      <c r="AL12">
        <v>1321965</v>
      </c>
      <c r="AM12">
        <v>95099</v>
      </c>
      <c r="AN12">
        <v>363103</v>
      </c>
      <c r="AO12">
        <v>129051</v>
      </c>
      <c r="AP12">
        <v>281637</v>
      </c>
      <c r="AQ12">
        <v>0</v>
      </c>
      <c r="AR12">
        <v>179876</v>
      </c>
      <c r="AS12">
        <v>9126</v>
      </c>
      <c r="AT12">
        <v>139734644</v>
      </c>
      <c r="AU12">
        <v>38924</v>
      </c>
      <c r="AV12">
        <v>0</v>
      </c>
      <c r="AW12">
        <v>128463496</v>
      </c>
      <c r="AX12">
        <v>2530987</v>
      </c>
      <c r="AY12">
        <v>4108</v>
      </c>
      <c r="AZ12">
        <v>189203</v>
      </c>
      <c r="BA12">
        <v>919654</v>
      </c>
      <c r="BB12">
        <v>306480</v>
      </c>
      <c r="BC12">
        <v>101842</v>
      </c>
      <c r="BD12">
        <v>0</v>
      </c>
      <c r="BE12">
        <v>7179950</v>
      </c>
      <c r="BF12">
        <v>812300</v>
      </c>
      <c r="BG12">
        <v>6367650</v>
      </c>
      <c r="BH12">
        <v>0</v>
      </c>
      <c r="BI12">
        <v>0</v>
      </c>
      <c r="BJ12">
        <v>0</v>
      </c>
      <c r="BK12">
        <v>7588272</v>
      </c>
      <c r="BL12">
        <v>139734644</v>
      </c>
      <c r="BM12">
        <v>17021</v>
      </c>
      <c r="BN12">
        <v>52000</v>
      </c>
      <c r="BO12">
        <v>69021</v>
      </c>
    </row>
    <row r="13" spans="1:67">
      <c r="A13">
        <v>20003</v>
      </c>
      <c r="B13">
        <v>200112</v>
      </c>
      <c r="C13">
        <v>8860718</v>
      </c>
      <c r="D13">
        <v>7881653</v>
      </c>
      <c r="E13">
        <v>979065</v>
      </c>
      <c r="F13">
        <v>16513</v>
      </c>
      <c r="G13">
        <v>178270</v>
      </c>
      <c r="H13">
        <v>60002</v>
      </c>
      <c r="I13">
        <v>1113846</v>
      </c>
      <c r="J13">
        <v>-201432</v>
      </c>
      <c r="K13">
        <v>29593</v>
      </c>
      <c r="L13">
        <v>579998</v>
      </c>
      <c r="M13">
        <v>62534</v>
      </c>
      <c r="N13">
        <v>115</v>
      </c>
      <c r="O13">
        <v>8557</v>
      </c>
      <c r="P13">
        <v>12734</v>
      </c>
      <c r="Q13">
        <v>303537</v>
      </c>
      <c r="R13">
        <v>0</v>
      </c>
      <c r="S13">
        <v>0</v>
      </c>
      <c r="T13">
        <v>303537</v>
      </c>
      <c r="U13">
        <v>54970</v>
      </c>
      <c r="V13">
        <v>248567</v>
      </c>
      <c r="W13">
        <v>248567</v>
      </c>
      <c r="X13">
        <v>0</v>
      </c>
      <c r="Y13">
        <v>0</v>
      </c>
      <c r="Z13">
        <v>248567</v>
      </c>
      <c r="AA13">
        <v>0</v>
      </c>
      <c r="AB13">
        <v>0</v>
      </c>
      <c r="AC13">
        <v>248567</v>
      </c>
      <c r="AD13">
        <v>248567</v>
      </c>
      <c r="AE13">
        <v>568</v>
      </c>
      <c r="AF13">
        <v>0</v>
      </c>
      <c r="AG13">
        <v>11031142</v>
      </c>
      <c r="AH13">
        <v>129811957</v>
      </c>
      <c r="AI13">
        <v>129298449</v>
      </c>
      <c r="AJ13">
        <v>513508</v>
      </c>
      <c r="AK13">
        <v>16775873</v>
      </c>
      <c r="AL13">
        <v>1119538</v>
      </c>
      <c r="AM13">
        <v>100341</v>
      </c>
      <c r="AN13">
        <v>374194</v>
      </c>
      <c r="AO13">
        <v>96424</v>
      </c>
      <c r="AP13">
        <v>289696</v>
      </c>
      <c r="AQ13">
        <v>0</v>
      </c>
      <c r="AR13">
        <v>1136276</v>
      </c>
      <c r="AS13">
        <v>10127</v>
      </c>
      <c r="AT13">
        <v>160746136</v>
      </c>
      <c r="AU13">
        <v>39527</v>
      </c>
      <c r="AV13">
        <v>0</v>
      </c>
      <c r="AW13">
        <v>148647421</v>
      </c>
      <c r="AX13">
        <v>3216079</v>
      </c>
      <c r="AY13">
        <v>9485</v>
      </c>
      <c r="AZ13">
        <v>77480</v>
      </c>
      <c r="BA13">
        <v>919304</v>
      </c>
      <c r="BB13">
        <v>306480</v>
      </c>
      <c r="BC13">
        <v>101842</v>
      </c>
      <c r="BD13">
        <v>0</v>
      </c>
      <c r="BE13">
        <v>7428518</v>
      </c>
      <c r="BF13">
        <v>782963</v>
      </c>
      <c r="BG13">
        <v>6645555</v>
      </c>
      <c r="BH13">
        <v>0</v>
      </c>
      <c r="BI13">
        <v>0</v>
      </c>
      <c r="BJ13">
        <v>0</v>
      </c>
      <c r="BK13">
        <v>7836840</v>
      </c>
      <c r="BL13">
        <v>160746136</v>
      </c>
      <c r="BM13">
        <v>13614</v>
      </c>
      <c r="BN13">
        <v>51291</v>
      </c>
      <c r="BO13">
        <v>64905</v>
      </c>
    </row>
    <row r="14" spans="1:67">
      <c r="A14">
        <v>20003</v>
      </c>
      <c r="B14">
        <v>200212</v>
      </c>
      <c r="C14">
        <v>8444802</v>
      </c>
      <c r="D14">
        <v>7508829</v>
      </c>
      <c r="E14">
        <v>935973</v>
      </c>
      <c r="F14">
        <v>13645</v>
      </c>
      <c r="G14">
        <v>176716</v>
      </c>
      <c r="H14">
        <v>68112</v>
      </c>
      <c r="I14">
        <v>1058222</v>
      </c>
      <c r="J14">
        <v>-213412</v>
      </c>
      <c r="K14">
        <v>25417</v>
      </c>
      <c r="L14">
        <v>580518</v>
      </c>
      <c r="M14">
        <v>53708</v>
      </c>
      <c r="N14">
        <v>0</v>
      </c>
      <c r="O14">
        <v>4313</v>
      </c>
      <c r="P14">
        <v>16798</v>
      </c>
      <c r="Q14">
        <v>248486</v>
      </c>
      <c r="R14">
        <v>0</v>
      </c>
      <c r="S14">
        <v>0</v>
      </c>
      <c r="T14">
        <v>248486</v>
      </c>
      <c r="U14">
        <v>139722</v>
      </c>
      <c r="V14">
        <v>108764</v>
      </c>
      <c r="W14">
        <v>108764</v>
      </c>
      <c r="X14">
        <v>0</v>
      </c>
      <c r="Y14">
        <v>0</v>
      </c>
      <c r="Z14">
        <v>108764</v>
      </c>
      <c r="AA14">
        <v>0</v>
      </c>
      <c r="AB14">
        <v>0</v>
      </c>
      <c r="AC14">
        <v>108764</v>
      </c>
      <c r="AD14">
        <v>108764</v>
      </c>
      <c r="AE14">
        <v>87152</v>
      </c>
      <c r="AF14">
        <v>0</v>
      </c>
      <c r="AG14">
        <v>25376558</v>
      </c>
      <c r="AH14">
        <v>134856846</v>
      </c>
      <c r="AI14">
        <v>134397419</v>
      </c>
      <c r="AJ14">
        <v>459427</v>
      </c>
      <c r="AK14">
        <v>13505099</v>
      </c>
      <c r="AL14">
        <v>790620</v>
      </c>
      <c r="AM14">
        <v>109594</v>
      </c>
      <c r="AN14">
        <v>399888</v>
      </c>
      <c r="AO14">
        <v>63797</v>
      </c>
      <c r="AP14">
        <v>265236</v>
      </c>
      <c r="AQ14">
        <v>0</v>
      </c>
      <c r="AR14">
        <v>564967</v>
      </c>
      <c r="AS14">
        <v>10756</v>
      </c>
      <c r="AT14">
        <v>176030513</v>
      </c>
      <c r="AU14">
        <v>1175250</v>
      </c>
      <c r="AV14">
        <v>0</v>
      </c>
      <c r="AW14">
        <v>158476060</v>
      </c>
      <c r="AX14">
        <v>7977679</v>
      </c>
      <c r="AY14">
        <v>12658</v>
      </c>
      <c r="AZ14">
        <v>35071</v>
      </c>
      <c r="BA14">
        <v>408191</v>
      </c>
      <c r="BB14">
        <v>306480</v>
      </c>
      <c r="BC14">
        <v>101842</v>
      </c>
      <c r="BD14">
        <v>0</v>
      </c>
      <c r="BE14">
        <v>7537282</v>
      </c>
      <c r="BF14">
        <v>658663</v>
      </c>
      <c r="BG14">
        <v>6878619</v>
      </c>
      <c r="BH14">
        <v>0</v>
      </c>
      <c r="BI14">
        <v>0</v>
      </c>
      <c r="BJ14">
        <v>0</v>
      </c>
      <c r="BK14">
        <v>7945604</v>
      </c>
      <c r="BL14">
        <v>176030513</v>
      </c>
      <c r="BM14">
        <v>15830</v>
      </c>
      <c r="BN14">
        <v>80339</v>
      </c>
      <c r="BO14">
        <v>96169</v>
      </c>
    </row>
    <row r="15" spans="1:67">
      <c r="A15">
        <v>20003</v>
      </c>
      <c r="B15">
        <v>200312</v>
      </c>
      <c r="C15">
        <v>8498366</v>
      </c>
      <c r="D15">
        <v>7542943</v>
      </c>
      <c r="E15">
        <v>955423</v>
      </c>
      <c r="F15">
        <v>16203</v>
      </c>
      <c r="G15">
        <v>243634</v>
      </c>
      <c r="H15">
        <v>120358</v>
      </c>
      <c r="I15">
        <v>1094902</v>
      </c>
      <c r="J15">
        <v>285759</v>
      </c>
      <c r="K15">
        <v>25707</v>
      </c>
      <c r="L15">
        <v>606364</v>
      </c>
      <c r="M15">
        <v>83817</v>
      </c>
      <c r="N15">
        <v>0</v>
      </c>
      <c r="O15">
        <v>14322</v>
      </c>
      <c r="P15">
        <v>55650</v>
      </c>
      <c r="Q15">
        <v>757515</v>
      </c>
      <c r="R15">
        <v>0</v>
      </c>
      <c r="S15">
        <v>0</v>
      </c>
      <c r="T15">
        <v>757515</v>
      </c>
      <c r="U15">
        <v>175203</v>
      </c>
      <c r="V15">
        <v>582312</v>
      </c>
      <c r="W15">
        <v>582312</v>
      </c>
      <c r="X15">
        <v>0</v>
      </c>
      <c r="Y15">
        <v>0</v>
      </c>
      <c r="Z15">
        <v>582312</v>
      </c>
      <c r="AA15">
        <v>0</v>
      </c>
      <c r="AB15">
        <v>0</v>
      </c>
      <c r="AC15">
        <v>582312</v>
      </c>
      <c r="AD15">
        <v>582312</v>
      </c>
      <c r="AE15">
        <v>5899</v>
      </c>
      <c r="AF15">
        <v>0</v>
      </c>
      <c r="AG15">
        <v>17122535</v>
      </c>
      <c r="AH15">
        <v>139487658</v>
      </c>
      <c r="AI15">
        <v>139127641</v>
      </c>
      <c r="AJ15">
        <v>360017</v>
      </c>
      <c r="AK15">
        <v>34886898</v>
      </c>
      <c r="AL15">
        <v>1027655</v>
      </c>
      <c r="AM15">
        <v>111887</v>
      </c>
      <c r="AN15">
        <v>444048</v>
      </c>
      <c r="AO15">
        <v>2052</v>
      </c>
      <c r="AP15">
        <v>266198</v>
      </c>
      <c r="AQ15">
        <v>0</v>
      </c>
      <c r="AR15">
        <v>1164856</v>
      </c>
      <c r="AS15">
        <v>12585</v>
      </c>
      <c r="AT15">
        <v>194532271</v>
      </c>
      <c r="AU15">
        <v>5411893</v>
      </c>
      <c r="AV15">
        <v>0</v>
      </c>
      <c r="AW15">
        <v>170285237</v>
      </c>
      <c r="AX15">
        <v>8748413</v>
      </c>
      <c r="AY15">
        <v>8410</v>
      </c>
      <c r="AZ15">
        <v>34486</v>
      </c>
      <c r="BA15">
        <v>1495899</v>
      </c>
      <c r="BB15">
        <v>306480</v>
      </c>
      <c r="BC15">
        <v>101842</v>
      </c>
      <c r="BD15">
        <v>0</v>
      </c>
      <c r="BE15">
        <v>8139611</v>
      </c>
      <c r="BF15">
        <v>597061</v>
      </c>
      <c r="BG15">
        <v>7542550</v>
      </c>
      <c r="BH15">
        <v>0</v>
      </c>
      <c r="BI15">
        <v>0</v>
      </c>
      <c r="BJ15">
        <v>0</v>
      </c>
      <c r="BK15">
        <v>8547933</v>
      </c>
      <c r="BL15">
        <v>194532271</v>
      </c>
      <c r="BM15">
        <v>19014</v>
      </c>
      <c r="BN15">
        <v>67677</v>
      </c>
      <c r="BO15">
        <v>86691</v>
      </c>
    </row>
    <row r="16" spans="1:67">
      <c r="A16">
        <v>20003</v>
      </c>
      <c r="B16">
        <v>200412</v>
      </c>
      <c r="C16">
        <v>7603514</v>
      </c>
      <c r="D16">
        <v>6622062</v>
      </c>
      <c r="E16">
        <v>981452</v>
      </c>
      <c r="F16">
        <v>24399</v>
      </c>
      <c r="G16">
        <v>200538</v>
      </c>
      <c r="H16">
        <v>101513</v>
      </c>
      <c r="I16">
        <v>1104876</v>
      </c>
      <c r="J16">
        <v>-113622</v>
      </c>
      <c r="K16">
        <v>26718</v>
      </c>
      <c r="L16">
        <v>671343</v>
      </c>
      <c r="M16">
        <v>21443</v>
      </c>
      <c r="N16">
        <v>31</v>
      </c>
      <c r="O16">
        <v>-126466</v>
      </c>
      <c r="P16">
        <v>17250</v>
      </c>
      <c r="Q16">
        <v>468871</v>
      </c>
      <c r="R16">
        <v>0</v>
      </c>
      <c r="S16">
        <v>0</v>
      </c>
      <c r="T16">
        <v>468871</v>
      </c>
      <c r="U16">
        <v>104797</v>
      </c>
      <c r="V16">
        <v>364074</v>
      </c>
      <c r="W16">
        <v>364074</v>
      </c>
      <c r="X16">
        <v>0</v>
      </c>
      <c r="Y16">
        <v>0</v>
      </c>
      <c r="Z16">
        <v>364074</v>
      </c>
      <c r="AA16">
        <v>0</v>
      </c>
      <c r="AB16">
        <v>0</v>
      </c>
      <c r="AC16">
        <v>364074</v>
      </c>
      <c r="AD16">
        <v>364074</v>
      </c>
      <c r="AE16">
        <v>4181</v>
      </c>
      <c r="AF16">
        <v>0</v>
      </c>
      <c r="AG16">
        <v>19161380</v>
      </c>
      <c r="AH16">
        <v>143286942</v>
      </c>
      <c r="AI16">
        <v>143031952</v>
      </c>
      <c r="AJ16">
        <v>254990</v>
      </c>
      <c r="AK16">
        <v>42991447</v>
      </c>
      <c r="AL16">
        <v>1240521</v>
      </c>
      <c r="AM16">
        <v>76279</v>
      </c>
      <c r="AN16">
        <v>482657</v>
      </c>
      <c r="AO16">
        <v>3820</v>
      </c>
      <c r="AP16">
        <v>245405</v>
      </c>
      <c r="AQ16">
        <v>0</v>
      </c>
      <c r="AR16">
        <v>1393018</v>
      </c>
      <c r="AS16">
        <v>13907</v>
      </c>
      <c r="AT16">
        <v>208899557</v>
      </c>
      <c r="AU16">
        <v>2598444</v>
      </c>
      <c r="AV16">
        <v>0</v>
      </c>
      <c r="AW16">
        <v>184869900</v>
      </c>
      <c r="AX16">
        <v>10964689</v>
      </c>
      <c r="AY16">
        <v>10434</v>
      </c>
      <c r="AZ16">
        <v>50468</v>
      </c>
      <c r="BA16">
        <v>1493615</v>
      </c>
      <c r="BB16">
        <v>306480</v>
      </c>
      <c r="BC16">
        <v>101842</v>
      </c>
      <c r="BD16">
        <v>0</v>
      </c>
      <c r="BE16">
        <v>8503685</v>
      </c>
      <c r="BF16">
        <v>5047501</v>
      </c>
      <c r="BG16">
        <v>3456184</v>
      </c>
      <c r="BH16">
        <v>0</v>
      </c>
      <c r="BI16">
        <v>0</v>
      </c>
      <c r="BJ16">
        <v>0</v>
      </c>
      <c r="BK16">
        <v>8912007</v>
      </c>
      <c r="BL16">
        <v>208899557</v>
      </c>
      <c r="BM16">
        <v>19180</v>
      </c>
      <c r="BN16">
        <v>90094</v>
      </c>
      <c r="BO16">
        <v>109274</v>
      </c>
    </row>
    <row r="17" spans="1:67">
      <c r="A17">
        <v>20004</v>
      </c>
      <c r="B17">
        <v>200012</v>
      </c>
      <c r="C17">
        <v>5476782</v>
      </c>
      <c r="D17">
        <v>5044512</v>
      </c>
      <c r="E17">
        <v>432270</v>
      </c>
      <c r="F17">
        <v>1632</v>
      </c>
      <c r="G17">
        <v>71854</v>
      </c>
      <c r="H17">
        <v>335450</v>
      </c>
      <c r="I17">
        <v>170306</v>
      </c>
      <c r="J17">
        <v>28994</v>
      </c>
      <c r="K17">
        <v>245</v>
      </c>
      <c r="L17">
        <v>78891</v>
      </c>
      <c r="M17">
        <v>1863</v>
      </c>
      <c r="N17">
        <v>79</v>
      </c>
      <c r="O17">
        <v>-47</v>
      </c>
      <c r="P17">
        <v>759</v>
      </c>
      <c r="Q17">
        <v>119518</v>
      </c>
      <c r="R17">
        <v>0</v>
      </c>
      <c r="S17">
        <v>0</v>
      </c>
      <c r="T17">
        <v>119518</v>
      </c>
      <c r="U17">
        <v>35760</v>
      </c>
      <c r="V17">
        <v>83758</v>
      </c>
      <c r="W17">
        <v>83758</v>
      </c>
      <c r="X17">
        <v>0</v>
      </c>
      <c r="Y17">
        <v>0</v>
      </c>
      <c r="Z17">
        <v>83758</v>
      </c>
      <c r="AA17">
        <v>0</v>
      </c>
      <c r="AB17">
        <v>0</v>
      </c>
      <c r="AC17">
        <v>83758</v>
      </c>
      <c r="AD17">
        <v>83758</v>
      </c>
      <c r="AE17">
        <v>28</v>
      </c>
      <c r="AF17">
        <v>0</v>
      </c>
      <c r="AG17">
        <v>2125612</v>
      </c>
      <c r="AH17">
        <v>85034296</v>
      </c>
      <c r="AI17">
        <v>85016561</v>
      </c>
      <c r="AJ17">
        <v>17735</v>
      </c>
      <c r="AK17">
        <v>2486578</v>
      </c>
      <c r="AL17">
        <v>71245</v>
      </c>
      <c r="AM17">
        <v>1873</v>
      </c>
      <c r="AN17">
        <v>0</v>
      </c>
      <c r="AO17">
        <v>0</v>
      </c>
      <c r="AP17">
        <v>2318</v>
      </c>
      <c r="AQ17">
        <v>0</v>
      </c>
      <c r="AR17">
        <v>42127</v>
      </c>
      <c r="AS17">
        <v>1222</v>
      </c>
      <c r="AT17">
        <v>89765299</v>
      </c>
      <c r="AU17">
        <v>0</v>
      </c>
      <c r="AV17">
        <v>0</v>
      </c>
      <c r="AW17">
        <v>85653392</v>
      </c>
      <c r="AX17">
        <v>1437353</v>
      </c>
      <c r="AY17">
        <v>0</v>
      </c>
      <c r="AZ17">
        <v>0</v>
      </c>
      <c r="BA17">
        <v>500000</v>
      </c>
      <c r="BB17">
        <v>300000</v>
      </c>
      <c r="BC17">
        <v>449250</v>
      </c>
      <c r="BD17">
        <v>0</v>
      </c>
      <c r="BE17">
        <v>1425304</v>
      </c>
      <c r="BF17">
        <v>1349922</v>
      </c>
      <c r="BG17">
        <v>75382</v>
      </c>
      <c r="BH17">
        <v>0</v>
      </c>
      <c r="BI17">
        <v>0</v>
      </c>
      <c r="BJ17">
        <v>0</v>
      </c>
      <c r="BK17">
        <v>2174554</v>
      </c>
      <c r="BL17">
        <v>89765299</v>
      </c>
      <c r="BM17">
        <v>117</v>
      </c>
      <c r="BN17">
        <v>19570</v>
      </c>
      <c r="BO17">
        <v>19687</v>
      </c>
    </row>
    <row r="18" spans="1:67">
      <c r="A18">
        <v>20004</v>
      </c>
      <c r="B18">
        <v>200112</v>
      </c>
      <c r="C18">
        <v>6660854</v>
      </c>
      <c r="D18">
        <v>6082559</v>
      </c>
      <c r="E18">
        <v>578295</v>
      </c>
      <c r="F18">
        <v>1372</v>
      </c>
      <c r="G18">
        <v>144899</v>
      </c>
      <c r="H18">
        <v>450271</v>
      </c>
      <c r="I18">
        <v>274295</v>
      </c>
      <c r="J18">
        <v>66392</v>
      </c>
      <c r="K18">
        <v>481</v>
      </c>
      <c r="L18">
        <v>94964</v>
      </c>
      <c r="M18">
        <v>2500</v>
      </c>
      <c r="N18">
        <v>0</v>
      </c>
      <c r="O18">
        <v>-262</v>
      </c>
      <c r="P18">
        <v>1183</v>
      </c>
      <c r="Q18">
        <v>245149</v>
      </c>
      <c r="R18">
        <v>0</v>
      </c>
      <c r="S18">
        <v>0</v>
      </c>
      <c r="T18">
        <v>245149</v>
      </c>
      <c r="U18">
        <v>66134</v>
      </c>
      <c r="V18">
        <v>179015</v>
      </c>
      <c r="W18">
        <v>179015</v>
      </c>
      <c r="X18">
        <v>0</v>
      </c>
      <c r="Y18">
        <v>0</v>
      </c>
      <c r="Z18">
        <v>179015</v>
      </c>
      <c r="AA18">
        <v>0</v>
      </c>
      <c r="AB18">
        <v>0</v>
      </c>
      <c r="AC18">
        <v>179015</v>
      </c>
      <c r="AD18">
        <v>179015</v>
      </c>
      <c r="AE18">
        <v>14</v>
      </c>
      <c r="AF18">
        <v>0</v>
      </c>
      <c r="AG18">
        <v>11297062</v>
      </c>
      <c r="AH18">
        <v>104964709</v>
      </c>
      <c r="AI18">
        <v>104927198</v>
      </c>
      <c r="AJ18">
        <v>37511</v>
      </c>
      <c r="AK18">
        <v>3956410</v>
      </c>
      <c r="AL18">
        <v>56353</v>
      </c>
      <c r="AM18">
        <v>3056</v>
      </c>
      <c r="AN18">
        <v>0</v>
      </c>
      <c r="AO18">
        <v>0</v>
      </c>
      <c r="AP18">
        <v>2874</v>
      </c>
      <c r="AQ18">
        <v>0</v>
      </c>
      <c r="AR18">
        <v>107405</v>
      </c>
      <c r="AS18">
        <v>747</v>
      </c>
      <c r="AT18">
        <v>120388630</v>
      </c>
      <c r="AU18">
        <v>0</v>
      </c>
      <c r="AV18">
        <v>0</v>
      </c>
      <c r="AW18">
        <v>114288266</v>
      </c>
      <c r="AX18">
        <v>2132728</v>
      </c>
      <c r="AY18">
        <v>0</v>
      </c>
      <c r="AZ18">
        <v>0</v>
      </c>
      <c r="BA18">
        <v>1364067</v>
      </c>
      <c r="BB18">
        <v>390949</v>
      </c>
      <c r="BC18">
        <v>608301</v>
      </c>
      <c r="BD18">
        <v>0</v>
      </c>
      <c r="BE18">
        <v>1604319</v>
      </c>
      <c r="BF18">
        <v>1367824</v>
      </c>
      <c r="BG18">
        <v>236495</v>
      </c>
      <c r="BH18">
        <v>0</v>
      </c>
      <c r="BI18">
        <v>0</v>
      </c>
      <c r="BJ18">
        <v>0</v>
      </c>
      <c r="BK18">
        <v>2603569</v>
      </c>
      <c r="BL18">
        <v>120388630</v>
      </c>
      <c r="BM18">
        <v>82</v>
      </c>
      <c r="BN18">
        <v>16341</v>
      </c>
      <c r="BO18">
        <v>16423</v>
      </c>
    </row>
    <row r="19" spans="1:67">
      <c r="A19">
        <v>20004</v>
      </c>
      <c r="B19">
        <v>200212</v>
      </c>
      <c r="C19">
        <v>7451457</v>
      </c>
      <c r="D19">
        <v>6734962</v>
      </c>
      <c r="E19">
        <v>716495</v>
      </c>
      <c r="F19">
        <v>1013</v>
      </c>
      <c r="G19">
        <v>179154</v>
      </c>
      <c r="H19">
        <v>494630</v>
      </c>
      <c r="I19">
        <v>402032</v>
      </c>
      <c r="J19">
        <v>102389</v>
      </c>
      <c r="K19">
        <v>1008</v>
      </c>
      <c r="L19">
        <v>111935</v>
      </c>
      <c r="M19">
        <v>3729</v>
      </c>
      <c r="N19">
        <v>0</v>
      </c>
      <c r="O19">
        <v>-70</v>
      </c>
      <c r="P19">
        <v>0</v>
      </c>
      <c r="Q19">
        <v>389835</v>
      </c>
      <c r="R19">
        <v>0</v>
      </c>
      <c r="S19">
        <v>0</v>
      </c>
      <c r="T19">
        <v>389835</v>
      </c>
      <c r="U19">
        <v>115171</v>
      </c>
      <c r="V19">
        <v>274664</v>
      </c>
      <c r="W19">
        <v>274664</v>
      </c>
      <c r="X19">
        <v>0</v>
      </c>
      <c r="Y19">
        <v>0</v>
      </c>
      <c r="Z19">
        <v>274664</v>
      </c>
      <c r="AA19">
        <v>0</v>
      </c>
      <c r="AB19">
        <v>0</v>
      </c>
      <c r="AC19">
        <v>274664</v>
      </c>
      <c r="AD19">
        <v>274664</v>
      </c>
      <c r="AE19">
        <v>25</v>
      </c>
      <c r="AF19">
        <v>0</v>
      </c>
      <c r="AG19">
        <v>8925766</v>
      </c>
      <c r="AH19">
        <v>130629840</v>
      </c>
      <c r="AI19">
        <v>130599589</v>
      </c>
      <c r="AJ19">
        <v>30251</v>
      </c>
      <c r="AK19">
        <v>6321803</v>
      </c>
      <c r="AL19">
        <v>62690</v>
      </c>
      <c r="AM19">
        <v>0</v>
      </c>
      <c r="AN19">
        <v>0</v>
      </c>
      <c r="AO19">
        <v>0</v>
      </c>
      <c r="AP19">
        <v>2723</v>
      </c>
      <c r="AQ19">
        <v>0</v>
      </c>
      <c r="AR19">
        <v>194932</v>
      </c>
      <c r="AS19">
        <v>1278</v>
      </c>
      <c r="AT19">
        <v>146139057</v>
      </c>
      <c r="AU19">
        <v>0</v>
      </c>
      <c r="AV19">
        <v>0</v>
      </c>
      <c r="AW19">
        <v>138314911</v>
      </c>
      <c r="AX19">
        <v>2103027</v>
      </c>
      <c r="AY19">
        <v>0</v>
      </c>
      <c r="AZ19">
        <v>100</v>
      </c>
      <c r="BA19">
        <v>2592786</v>
      </c>
      <c r="BB19">
        <v>470040</v>
      </c>
      <c r="BC19">
        <v>779210</v>
      </c>
      <c r="BD19">
        <v>0</v>
      </c>
      <c r="BE19">
        <v>1878983</v>
      </c>
      <c r="BF19">
        <v>1395290</v>
      </c>
      <c r="BG19">
        <v>483693</v>
      </c>
      <c r="BH19">
        <v>0</v>
      </c>
      <c r="BI19">
        <v>0</v>
      </c>
      <c r="BJ19">
        <v>0</v>
      </c>
      <c r="BK19">
        <v>3128233</v>
      </c>
      <c r="BL19">
        <v>146139057</v>
      </c>
      <c r="BM19">
        <v>82</v>
      </c>
      <c r="BN19">
        <v>21933</v>
      </c>
      <c r="BO19">
        <v>22015</v>
      </c>
    </row>
    <row r="20" spans="1:67">
      <c r="A20">
        <v>20004</v>
      </c>
      <c r="B20">
        <v>200312</v>
      </c>
      <c r="C20">
        <v>8510111</v>
      </c>
      <c r="D20">
        <v>7613781</v>
      </c>
      <c r="E20">
        <v>896330</v>
      </c>
      <c r="F20">
        <v>1659</v>
      </c>
      <c r="G20">
        <v>264829</v>
      </c>
      <c r="H20">
        <v>589724</v>
      </c>
      <c r="I20">
        <v>573094</v>
      </c>
      <c r="J20">
        <v>64386</v>
      </c>
      <c r="K20">
        <v>350</v>
      </c>
      <c r="L20">
        <v>139634</v>
      </c>
      <c r="M20">
        <v>4062</v>
      </c>
      <c r="N20">
        <v>0</v>
      </c>
      <c r="O20">
        <v>540</v>
      </c>
      <c r="P20">
        <v>0</v>
      </c>
      <c r="Q20">
        <v>493594</v>
      </c>
      <c r="R20">
        <v>0</v>
      </c>
      <c r="S20">
        <v>21172</v>
      </c>
      <c r="T20">
        <v>472422</v>
      </c>
      <c r="U20">
        <v>131837</v>
      </c>
      <c r="V20">
        <v>340585</v>
      </c>
      <c r="W20">
        <v>340585</v>
      </c>
      <c r="X20">
        <v>0</v>
      </c>
      <c r="Y20">
        <v>0</v>
      </c>
      <c r="Z20">
        <v>340585</v>
      </c>
      <c r="AA20">
        <v>0</v>
      </c>
      <c r="AB20">
        <v>0</v>
      </c>
      <c r="AC20">
        <v>340585</v>
      </c>
      <c r="AD20">
        <v>340585</v>
      </c>
      <c r="AE20">
        <v>23</v>
      </c>
      <c r="AF20">
        <v>0</v>
      </c>
      <c r="AG20">
        <v>8072795</v>
      </c>
      <c r="AH20">
        <v>162083961</v>
      </c>
      <c r="AI20">
        <v>162045106</v>
      </c>
      <c r="AJ20">
        <v>38855</v>
      </c>
      <c r="AK20">
        <v>6087649</v>
      </c>
      <c r="AL20">
        <v>30087</v>
      </c>
      <c r="AM20">
        <v>0</v>
      </c>
      <c r="AN20">
        <v>0</v>
      </c>
      <c r="AO20">
        <v>0</v>
      </c>
      <c r="AP20">
        <v>3624</v>
      </c>
      <c r="AQ20">
        <v>0</v>
      </c>
      <c r="AR20">
        <v>96235</v>
      </c>
      <c r="AS20">
        <v>1378</v>
      </c>
      <c r="AT20">
        <v>176375752</v>
      </c>
      <c r="AU20">
        <v>0</v>
      </c>
      <c r="AV20">
        <v>0</v>
      </c>
      <c r="AW20">
        <v>168041844</v>
      </c>
      <c r="AX20">
        <v>2263962</v>
      </c>
      <c r="AY20">
        <v>0</v>
      </c>
      <c r="AZ20">
        <v>0</v>
      </c>
      <c r="BA20">
        <v>2601126</v>
      </c>
      <c r="BB20">
        <v>470040</v>
      </c>
      <c r="BC20">
        <v>779210</v>
      </c>
      <c r="BD20">
        <v>0</v>
      </c>
      <c r="BE20">
        <v>2219570</v>
      </c>
      <c r="BF20">
        <v>1420401</v>
      </c>
      <c r="BG20">
        <v>799169</v>
      </c>
      <c r="BH20">
        <v>0</v>
      </c>
      <c r="BI20">
        <v>0</v>
      </c>
      <c r="BJ20">
        <v>0</v>
      </c>
      <c r="BK20">
        <v>3468820</v>
      </c>
      <c r="BL20">
        <v>176375752</v>
      </c>
      <c r="BM20">
        <v>106</v>
      </c>
      <c r="BN20">
        <v>27960</v>
      </c>
      <c r="BO20">
        <v>28066</v>
      </c>
    </row>
    <row r="21" spans="1:67">
      <c r="A21">
        <v>20004</v>
      </c>
      <c r="B21">
        <v>200412</v>
      </c>
      <c r="C21">
        <v>9384703</v>
      </c>
      <c r="D21">
        <v>8304819</v>
      </c>
      <c r="E21">
        <v>1079884</v>
      </c>
      <c r="F21">
        <v>1645</v>
      </c>
      <c r="G21">
        <v>304201</v>
      </c>
      <c r="H21">
        <v>743982</v>
      </c>
      <c r="I21">
        <v>641748</v>
      </c>
      <c r="J21">
        <v>48851</v>
      </c>
      <c r="K21">
        <v>527</v>
      </c>
      <c r="L21">
        <v>186007</v>
      </c>
      <c r="M21">
        <v>2636</v>
      </c>
      <c r="N21">
        <v>0</v>
      </c>
      <c r="O21">
        <v>-115</v>
      </c>
      <c r="P21">
        <v>0</v>
      </c>
      <c r="Q21">
        <v>502598</v>
      </c>
      <c r="R21">
        <v>0</v>
      </c>
      <c r="S21">
        <v>0</v>
      </c>
      <c r="T21">
        <v>502598</v>
      </c>
      <c r="U21">
        <v>148482</v>
      </c>
      <c r="V21">
        <v>354116</v>
      </c>
      <c r="W21">
        <v>354116</v>
      </c>
      <c r="X21">
        <v>0</v>
      </c>
      <c r="Y21">
        <v>0</v>
      </c>
      <c r="Z21">
        <v>354116</v>
      </c>
      <c r="AA21">
        <v>0</v>
      </c>
      <c r="AB21">
        <v>0</v>
      </c>
      <c r="AC21">
        <v>354116</v>
      </c>
      <c r="AD21">
        <v>354116</v>
      </c>
      <c r="AE21">
        <v>22</v>
      </c>
      <c r="AF21">
        <v>0</v>
      </c>
      <c r="AG21">
        <v>11315036</v>
      </c>
      <c r="AH21">
        <v>194705081</v>
      </c>
      <c r="AI21">
        <v>194674828</v>
      </c>
      <c r="AJ21">
        <v>30253</v>
      </c>
      <c r="AK21">
        <v>35402570</v>
      </c>
      <c r="AL21">
        <v>15082</v>
      </c>
      <c r="AM21">
        <v>0</v>
      </c>
      <c r="AN21">
        <v>0</v>
      </c>
      <c r="AO21">
        <v>0</v>
      </c>
      <c r="AP21">
        <v>3616</v>
      </c>
      <c r="AQ21">
        <v>0</v>
      </c>
      <c r="AR21">
        <v>1088963</v>
      </c>
      <c r="AS21">
        <v>1705</v>
      </c>
      <c r="AT21">
        <v>242532075</v>
      </c>
      <c r="AU21">
        <v>0</v>
      </c>
      <c r="AV21">
        <v>0</v>
      </c>
      <c r="AW21">
        <v>230310489</v>
      </c>
      <c r="AX21">
        <v>4794231</v>
      </c>
      <c r="AY21">
        <v>0</v>
      </c>
      <c r="AZ21">
        <v>4314</v>
      </c>
      <c r="BA21">
        <v>2600105</v>
      </c>
      <c r="BB21">
        <v>535780</v>
      </c>
      <c r="BC21">
        <v>0</v>
      </c>
      <c r="BD21">
        <v>0</v>
      </c>
      <c r="BE21">
        <v>4287156</v>
      </c>
      <c r="BF21">
        <v>1450403</v>
      </c>
      <c r="BG21">
        <v>2836753</v>
      </c>
      <c r="BH21">
        <v>0</v>
      </c>
      <c r="BI21">
        <v>0</v>
      </c>
      <c r="BJ21">
        <v>0</v>
      </c>
      <c r="BK21">
        <v>4822936</v>
      </c>
      <c r="BL21">
        <v>242532075</v>
      </c>
      <c r="BM21">
        <v>122</v>
      </c>
      <c r="BN21">
        <v>34299</v>
      </c>
      <c r="BO21">
        <v>34421</v>
      </c>
    </row>
    <row r="22" spans="1:67">
      <c r="A22">
        <v>20005</v>
      </c>
      <c r="B22">
        <v>200012</v>
      </c>
      <c r="C22">
        <v>5251189</v>
      </c>
      <c r="D22">
        <v>4687990</v>
      </c>
      <c r="E22">
        <v>563199</v>
      </c>
      <c r="F22">
        <v>14</v>
      </c>
      <c r="G22">
        <v>89151</v>
      </c>
      <c r="H22">
        <v>194504</v>
      </c>
      <c r="I22">
        <v>457860</v>
      </c>
      <c r="J22">
        <v>32059</v>
      </c>
      <c r="K22">
        <v>287</v>
      </c>
      <c r="L22">
        <v>58881</v>
      </c>
      <c r="M22">
        <v>274</v>
      </c>
      <c r="N22">
        <v>0</v>
      </c>
      <c r="O22">
        <v>525</v>
      </c>
      <c r="P22">
        <v>1221</v>
      </c>
      <c r="Q22">
        <v>431747</v>
      </c>
      <c r="R22">
        <v>0</v>
      </c>
      <c r="S22">
        <v>0</v>
      </c>
      <c r="T22">
        <v>431747</v>
      </c>
      <c r="U22">
        <v>109588</v>
      </c>
      <c r="V22">
        <v>322159</v>
      </c>
      <c r="W22">
        <v>322159</v>
      </c>
      <c r="X22">
        <v>0</v>
      </c>
      <c r="Y22">
        <v>0</v>
      </c>
      <c r="Z22">
        <v>322159</v>
      </c>
      <c r="AA22">
        <v>0</v>
      </c>
      <c r="AB22">
        <v>0</v>
      </c>
      <c r="AC22">
        <v>322159</v>
      </c>
      <c r="AD22">
        <v>322159</v>
      </c>
      <c r="AE22">
        <v>0</v>
      </c>
      <c r="AF22">
        <v>0</v>
      </c>
      <c r="AG22">
        <v>2289109</v>
      </c>
      <c r="AH22">
        <v>79197506</v>
      </c>
      <c r="AI22">
        <v>79014117</v>
      </c>
      <c r="AJ22">
        <v>183389</v>
      </c>
      <c r="AK22">
        <v>6988720</v>
      </c>
      <c r="AL22">
        <v>3440</v>
      </c>
      <c r="AM22">
        <v>3123</v>
      </c>
      <c r="AN22">
        <v>0</v>
      </c>
      <c r="AO22">
        <v>0</v>
      </c>
      <c r="AP22">
        <v>1142</v>
      </c>
      <c r="AQ22">
        <v>0</v>
      </c>
      <c r="AR22">
        <v>126932</v>
      </c>
      <c r="AS22">
        <v>966</v>
      </c>
      <c r="AT22">
        <v>88610938</v>
      </c>
      <c r="AU22">
        <v>78460</v>
      </c>
      <c r="AV22">
        <v>0</v>
      </c>
      <c r="AW22">
        <v>83095739</v>
      </c>
      <c r="AX22">
        <v>1427817</v>
      </c>
      <c r="AY22">
        <v>0</v>
      </c>
      <c r="AZ22">
        <v>0</v>
      </c>
      <c r="BA22">
        <v>0</v>
      </c>
      <c r="BB22">
        <v>1000000</v>
      </c>
      <c r="BC22">
        <v>1697460</v>
      </c>
      <c r="BD22">
        <v>0</v>
      </c>
      <c r="BE22">
        <v>2523</v>
      </c>
      <c r="BF22">
        <v>0</v>
      </c>
      <c r="BG22">
        <v>2523</v>
      </c>
      <c r="BH22">
        <v>0</v>
      </c>
      <c r="BI22">
        <v>988001</v>
      </c>
      <c r="BJ22">
        <v>320938</v>
      </c>
      <c r="BK22">
        <v>4008922</v>
      </c>
      <c r="BL22">
        <v>88610938</v>
      </c>
      <c r="BM22">
        <v>3</v>
      </c>
      <c r="BN22">
        <v>0</v>
      </c>
      <c r="BO22">
        <v>3</v>
      </c>
    </row>
    <row r="23" spans="1:67">
      <c r="A23">
        <v>20007</v>
      </c>
      <c r="B23">
        <v>200012</v>
      </c>
      <c r="C23">
        <v>3180007</v>
      </c>
      <c r="D23">
        <v>2793869</v>
      </c>
      <c r="E23">
        <v>386138</v>
      </c>
      <c r="F23">
        <v>33</v>
      </c>
      <c r="G23">
        <v>18862</v>
      </c>
      <c r="H23">
        <v>15023</v>
      </c>
      <c r="I23">
        <v>390010</v>
      </c>
      <c r="J23">
        <v>16081</v>
      </c>
      <c r="K23">
        <v>15147</v>
      </c>
      <c r="L23">
        <v>105110</v>
      </c>
      <c r="M23">
        <v>4865</v>
      </c>
      <c r="N23">
        <v>910</v>
      </c>
      <c r="O23">
        <v>4872</v>
      </c>
      <c r="P23">
        <v>1221</v>
      </c>
      <c r="Q23">
        <v>306702</v>
      </c>
      <c r="R23">
        <v>0</v>
      </c>
      <c r="S23">
        <v>0</v>
      </c>
      <c r="T23">
        <v>306702</v>
      </c>
      <c r="U23">
        <v>98773</v>
      </c>
      <c r="V23">
        <v>207929</v>
      </c>
      <c r="W23">
        <v>207929</v>
      </c>
      <c r="X23">
        <v>0</v>
      </c>
      <c r="Y23">
        <v>0</v>
      </c>
      <c r="Z23">
        <v>207929</v>
      </c>
      <c r="AA23">
        <v>0</v>
      </c>
      <c r="AB23">
        <v>0</v>
      </c>
      <c r="AC23">
        <v>207929</v>
      </c>
      <c r="AD23">
        <v>207929</v>
      </c>
      <c r="AE23">
        <v>33</v>
      </c>
      <c r="AF23">
        <v>0</v>
      </c>
      <c r="AG23">
        <v>1736509</v>
      </c>
      <c r="AH23">
        <v>39576958</v>
      </c>
      <c r="AI23">
        <v>39529311</v>
      </c>
      <c r="AJ23">
        <v>47647</v>
      </c>
      <c r="AK23">
        <v>3559255</v>
      </c>
      <c r="AL23">
        <v>2972</v>
      </c>
      <c r="AM23">
        <v>3123</v>
      </c>
      <c r="AN23">
        <v>0</v>
      </c>
      <c r="AO23">
        <v>0</v>
      </c>
      <c r="AP23">
        <v>92458</v>
      </c>
      <c r="AQ23">
        <v>0</v>
      </c>
      <c r="AR23">
        <v>276400</v>
      </c>
      <c r="AS23">
        <v>2960</v>
      </c>
      <c r="AT23">
        <v>45250668</v>
      </c>
      <c r="AU23">
        <v>1241</v>
      </c>
      <c r="AV23">
        <v>0</v>
      </c>
      <c r="AW23">
        <v>42317008</v>
      </c>
      <c r="AX23">
        <v>910840</v>
      </c>
      <c r="AY23">
        <v>2148</v>
      </c>
      <c r="AZ23">
        <v>0</v>
      </c>
      <c r="BA23">
        <v>0</v>
      </c>
      <c r="BB23">
        <v>0</v>
      </c>
      <c r="BC23">
        <v>0</v>
      </c>
      <c r="BD23">
        <v>0</v>
      </c>
      <c r="BE23">
        <v>1799619</v>
      </c>
      <c r="BF23">
        <v>0</v>
      </c>
      <c r="BG23">
        <v>1799619</v>
      </c>
      <c r="BH23">
        <v>11883</v>
      </c>
      <c r="BI23">
        <v>0</v>
      </c>
      <c r="BJ23">
        <v>207929</v>
      </c>
      <c r="BK23">
        <v>2019431</v>
      </c>
      <c r="BL23">
        <v>45250668</v>
      </c>
      <c r="BM23">
        <v>161</v>
      </c>
      <c r="BN23">
        <v>11843</v>
      </c>
      <c r="BO23">
        <v>12004</v>
      </c>
    </row>
    <row r="24" spans="1:67">
      <c r="A24">
        <v>20007</v>
      </c>
      <c r="B24">
        <v>200112</v>
      </c>
      <c r="C24">
        <v>3526079</v>
      </c>
      <c r="D24">
        <v>3103981</v>
      </c>
      <c r="E24">
        <v>422098</v>
      </c>
      <c r="F24">
        <v>38</v>
      </c>
      <c r="G24">
        <v>33745</v>
      </c>
      <c r="H24">
        <v>30674</v>
      </c>
      <c r="I24">
        <v>425208</v>
      </c>
      <c r="J24">
        <v>28269</v>
      </c>
      <c r="K24">
        <v>15301</v>
      </c>
      <c r="L24">
        <v>114411</v>
      </c>
      <c r="M24">
        <v>4240</v>
      </c>
      <c r="N24">
        <v>1621</v>
      </c>
      <c r="O24">
        <v>51188</v>
      </c>
      <c r="P24">
        <v>485</v>
      </c>
      <c r="Q24">
        <v>297802</v>
      </c>
      <c r="R24">
        <v>0</v>
      </c>
      <c r="S24">
        <v>0</v>
      </c>
      <c r="T24">
        <v>297802</v>
      </c>
      <c r="U24">
        <v>91745</v>
      </c>
      <c r="V24">
        <v>206058</v>
      </c>
      <c r="W24">
        <v>206058</v>
      </c>
      <c r="X24">
        <v>0</v>
      </c>
      <c r="Y24">
        <v>0</v>
      </c>
      <c r="Z24">
        <v>206058</v>
      </c>
      <c r="AA24">
        <v>0</v>
      </c>
      <c r="AB24">
        <v>0</v>
      </c>
      <c r="AC24">
        <v>206058</v>
      </c>
      <c r="AD24">
        <v>206058</v>
      </c>
      <c r="AE24">
        <v>26</v>
      </c>
      <c r="AF24">
        <v>0</v>
      </c>
      <c r="AG24">
        <v>4399622</v>
      </c>
      <c r="AH24">
        <v>41540350</v>
      </c>
      <c r="AI24">
        <v>41531969</v>
      </c>
      <c r="AJ24">
        <v>8381</v>
      </c>
      <c r="AK24">
        <v>5648487</v>
      </c>
      <c r="AL24">
        <v>20419</v>
      </c>
      <c r="AM24">
        <v>3608</v>
      </c>
      <c r="AN24">
        <v>0</v>
      </c>
      <c r="AO24">
        <v>0</v>
      </c>
      <c r="AP24">
        <v>85450</v>
      </c>
      <c r="AQ24">
        <v>0</v>
      </c>
      <c r="AR24">
        <v>442924</v>
      </c>
      <c r="AS24">
        <v>4091</v>
      </c>
      <c r="AT24">
        <v>52144977</v>
      </c>
      <c r="AU24">
        <v>907</v>
      </c>
      <c r="AV24">
        <v>0</v>
      </c>
      <c r="AW24">
        <v>45311885</v>
      </c>
      <c r="AX24">
        <v>4285416</v>
      </c>
      <c r="AY24">
        <v>6353</v>
      </c>
      <c r="AZ24">
        <v>0</v>
      </c>
      <c r="BA24">
        <v>0</v>
      </c>
      <c r="BB24">
        <v>300000</v>
      </c>
      <c r="BC24">
        <v>15000</v>
      </c>
      <c r="BD24">
        <v>0</v>
      </c>
      <c r="BE24">
        <v>2019358</v>
      </c>
      <c r="BF24">
        <v>0</v>
      </c>
      <c r="BG24">
        <v>2019358</v>
      </c>
      <c r="BH24">
        <v>0</v>
      </c>
      <c r="BI24">
        <v>0</v>
      </c>
      <c r="BJ24">
        <v>206058</v>
      </c>
      <c r="BK24">
        <v>2540416</v>
      </c>
      <c r="BL24">
        <v>52144977</v>
      </c>
      <c r="BM24">
        <v>258</v>
      </c>
      <c r="BN24">
        <v>9953</v>
      </c>
      <c r="BO24">
        <v>10211</v>
      </c>
    </row>
    <row r="25" spans="1:67">
      <c r="A25">
        <v>20007</v>
      </c>
      <c r="B25">
        <v>200212</v>
      </c>
      <c r="C25">
        <v>3491424</v>
      </c>
      <c r="D25">
        <v>3007897</v>
      </c>
      <c r="E25">
        <v>483527</v>
      </c>
      <c r="F25">
        <v>227</v>
      </c>
      <c r="G25">
        <v>48771</v>
      </c>
      <c r="H25">
        <v>128444</v>
      </c>
      <c r="I25">
        <v>404082</v>
      </c>
      <c r="J25">
        <v>90516</v>
      </c>
      <c r="K25">
        <v>17391</v>
      </c>
      <c r="L25">
        <v>135025</v>
      </c>
      <c r="M25">
        <v>3865</v>
      </c>
      <c r="N25">
        <v>2400</v>
      </c>
      <c r="O25">
        <v>22753</v>
      </c>
      <c r="P25">
        <v>360</v>
      </c>
      <c r="Q25">
        <v>348305</v>
      </c>
      <c r="R25">
        <v>0</v>
      </c>
      <c r="S25">
        <v>0</v>
      </c>
      <c r="T25">
        <v>348305</v>
      </c>
      <c r="U25">
        <v>107425</v>
      </c>
      <c r="V25">
        <v>240881</v>
      </c>
      <c r="W25">
        <v>240881</v>
      </c>
      <c r="X25">
        <v>0</v>
      </c>
      <c r="Y25">
        <v>0</v>
      </c>
      <c r="Z25">
        <v>240881</v>
      </c>
      <c r="AA25">
        <v>0</v>
      </c>
      <c r="AB25">
        <v>0</v>
      </c>
      <c r="AC25">
        <v>240881</v>
      </c>
      <c r="AD25">
        <v>240881</v>
      </c>
      <c r="AE25">
        <v>55</v>
      </c>
      <c r="AF25">
        <v>0</v>
      </c>
      <c r="AG25">
        <v>2156690</v>
      </c>
      <c r="AH25">
        <v>48423037</v>
      </c>
      <c r="AI25">
        <v>48375535</v>
      </c>
      <c r="AJ25">
        <v>47502</v>
      </c>
      <c r="AK25">
        <v>15395732</v>
      </c>
      <c r="AL25">
        <v>12279</v>
      </c>
      <c r="AM25">
        <v>0</v>
      </c>
      <c r="AN25">
        <v>0</v>
      </c>
      <c r="AO25">
        <v>0</v>
      </c>
      <c r="AP25">
        <v>89103</v>
      </c>
      <c r="AQ25">
        <v>0</v>
      </c>
      <c r="AR25">
        <v>725011</v>
      </c>
      <c r="AS25">
        <v>4381</v>
      </c>
      <c r="AT25">
        <v>66806288</v>
      </c>
      <c r="AU25">
        <v>0</v>
      </c>
      <c r="AV25">
        <v>0</v>
      </c>
      <c r="AW25">
        <v>59602594</v>
      </c>
      <c r="AX25">
        <v>3639330</v>
      </c>
      <c r="AY25">
        <v>8083</v>
      </c>
      <c r="AZ25">
        <v>0</v>
      </c>
      <c r="BA25">
        <v>774963</v>
      </c>
      <c r="BB25">
        <v>300000</v>
      </c>
      <c r="BC25">
        <v>15000</v>
      </c>
      <c r="BD25">
        <v>0</v>
      </c>
      <c r="BE25">
        <v>2064126</v>
      </c>
      <c r="BF25">
        <v>0</v>
      </c>
      <c r="BG25">
        <v>2064126</v>
      </c>
      <c r="BH25">
        <v>0</v>
      </c>
      <c r="BI25">
        <v>185399</v>
      </c>
      <c r="BJ25">
        <v>216793</v>
      </c>
      <c r="BK25">
        <v>2781318</v>
      </c>
      <c r="BL25">
        <v>66806288</v>
      </c>
      <c r="BM25">
        <v>2144</v>
      </c>
      <c r="BN25">
        <v>9412</v>
      </c>
      <c r="BO25">
        <v>11556</v>
      </c>
    </row>
    <row r="26" spans="1:67">
      <c r="A26">
        <v>20007</v>
      </c>
      <c r="B26">
        <v>200312</v>
      </c>
      <c r="C26">
        <v>3883828</v>
      </c>
      <c r="D26">
        <v>3317522</v>
      </c>
      <c r="E26">
        <v>566306</v>
      </c>
      <c r="F26">
        <v>822</v>
      </c>
      <c r="G26">
        <v>73740</v>
      </c>
      <c r="H26">
        <v>168905</v>
      </c>
      <c r="I26">
        <v>471964</v>
      </c>
      <c r="J26">
        <v>-17447</v>
      </c>
      <c r="K26">
        <v>17249</v>
      </c>
      <c r="L26">
        <v>150070</v>
      </c>
      <c r="M26">
        <v>3685</v>
      </c>
      <c r="N26">
        <v>0</v>
      </c>
      <c r="O26">
        <v>21114</v>
      </c>
      <c r="P26">
        <v>0</v>
      </c>
      <c r="Q26">
        <v>296896</v>
      </c>
      <c r="R26">
        <v>0</v>
      </c>
      <c r="S26">
        <v>0</v>
      </c>
      <c r="T26">
        <v>296896</v>
      </c>
      <c r="U26">
        <v>92448</v>
      </c>
      <c r="V26">
        <v>204448</v>
      </c>
      <c r="W26">
        <v>204448</v>
      </c>
      <c r="X26">
        <v>0</v>
      </c>
      <c r="Y26">
        <v>0</v>
      </c>
      <c r="Z26">
        <v>204448</v>
      </c>
      <c r="AA26">
        <v>0</v>
      </c>
      <c r="AB26">
        <v>0</v>
      </c>
      <c r="AC26">
        <v>204448</v>
      </c>
      <c r="AD26">
        <v>204448</v>
      </c>
      <c r="AE26">
        <v>31</v>
      </c>
      <c r="AF26">
        <v>0</v>
      </c>
      <c r="AG26">
        <v>2515497</v>
      </c>
      <c r="AH26">
        <v>57803140</v>
      </c>
      <c r="AI26">
        <v>57755609</v>
      </c>
      <c r="AJ26">
        <v>47531</v>
      </c>
      <c r="AK26">
        <v>19766605</v>
      </c>
      <c r="AL26">
        <v>15880</v>
      </c>
      <c r="AM26">
        <v>0</v>
      </c>
      <c r="AN26">
        <v>0</v>
      </c>
      <c r="AO26">
        <v>0</v>
      </c>
      <c r="AP26">
        <v>85266</v>
      </c>
      <c r="AQ26">
        <v>0</v>
      </c>
      <c r="AR26">
        <v>807196</v>
      </c>
      <c r="AS26">
        <v>5154</v>
      </c>
      <c r="AT26">
        <v>80998769</v>
      </c>
      <c r="AU26">
        <v>2521</v>
      </c>
      <c r="AV26">
        <v>0</v>
      </c>
      <c r="AW26">
        <v>74106993</v>
      </c>
      <c r="AX26">
        <v>3111704</v>
      </c>
      <c r="AY26">
        <v>3877</v>
      </c>
      <c r="AZ26">
        <v>0</v>
      </c>
      <c r="BA26">
        <v>787482</v>
      </c>
      <c r="BB26">
        <v>300000</v>
      </c>
      <c r="BC26">
        <v>15000</v>
      </c>
      <c r="BD26">
        <v>0</v>
      </c>
      <c r="BE26">
        <v>2085183</v>
      </c>
      <c r="BF26">
        <v>0</v>
      </c>
      <c r="BG26">
        <v>2085183</v>
      </c>
      <c r="BH26">
        <v>0</v>
      </c>
      <c r="BI26">
        <v>402006</v>
      </c>
      <c r="BJ26">
        <v>184003</v>
      </c>
      <c r="BK26">
        <v>2986192</v>
      </c>
      <c r="BL26">
        <v>80998769</v>
      </c>
      <c r="BM26">
        <v>2268</v>
      </c>
      <c r="BN26">
        <v>13253</v>
      </c>
      <c r="BO26">
        <v>15521</v>
      </c>
    </row>
    <row r="27" spans="1:67">
      <c r="A27">
        <v>20007</v>
      </c>
      <c r="B27">
        <v>200412</v>
      </c>
      <c r="C27">
        <v>4152817</v>
      </c>
      <c r="D27">
        <v>3549601</v>
      </c>
      <c r="E27">
        <v>603216</v>
      </c>
      <c r="F27">
        <v>1552</v>
      </c>
      <c r="G27">
        <v>69389</v>
      </c>
      <c r="H27">
        <v>197173</v>
      </c>
      <c r="I27">
        <v>476984</v>
      </c>
      <c r="J27">
        <v>-20666</v>
      </c>
      <c r="K27">
        <v>17188</v>
      </c>
      <c r="L27">
        <v>145805</v>
      </c>
      <c r="M27">
        <v>3390</v>
      </c>
      <c r="N27">
        <v>9274</v>
      </c>
      <c r="O27">
        <v>-19825</v>
      </c>
      <c r="P27">
        <v>0</v>
      </c>
      <c r="Q27">
        <v>334862</v>
      </c>
      <c r="R27">
        <v>0</v>
      </c>
      <c r="S27">
        <v>0</v>
      </c>
      <c r="T27">
        <v>334862</v>
      </c>
      <c r="U27">
        <v>98113</v>
      </c>
      <c r="V27">
        <v>236749</v>
      </c>
      <c r="W27">
        <v>236749</v>
      </c>
      <c r="X27">
        <v>0</v>
      </c>
      <c r="Y27">
        <v>0</v>
      </c>
      <c r="Z27">
        <v>236749</v>
      </c>
      <c r="AA27">
        <v>0</v>
      </c>
      <c r="AB27">
        <v>0</v>
      </c>
      <c r="AC27">
        <v>236749</v>
      </c>
      <c r="AD27">
        <v>236749</v>
      </c>
      <c r="AE27">
        <v>28</v>
      </c>
      <c r="AF27">
        <v>0</v>
      </c>
      <c r="AG27">
        <v>6345283</v>
      </c>
      <c r="AH27">
        <v>69243362</v>
      </c>
      <c r="AI27">
        <v>69190298</v>
      </c>
      <c r="AJ27">
        <v>53064</v>
      </c>
      <c r="AK27">
        <v>33884179</v>
      </c>
      <c r="AL27">
        <v>27783</v>
      </c>
      <c r="AM27">
        <v>0</v>
      </c>
      <c r="AN27">
        <v>0</v>
      </c>
      <c r="AO27">
        <v>0</v>
      </c>
      <c r="AP27">
        <v>71436</v>
      </c>
      <c r="AQ27">
        <v>0</v>
      </c>
      <c r="AR27">
        <v>1429946</v>
      </c>
      <c r="AS27">
        <v>5199</v>
      </c>
      <c r="AT27">
        <v>111007216</v>
      </c>
      <c r="AU27">
        <v>0</v>
      </c>
      <c r="AV27">
        <v>0</v>
      </c>
      <c r="AW27">
        <v>98763894</v>
      </c>
      <c r="AX27">
        <v>5243168</v>
      </c>
      <c r="AY27">
        <v>3775</v>
      </c>
      <c r="AZ27">
        <v>0</v>
      </c>
      <c r="BA27">
        <v>3773670</v>
      </c>
      <c r="BB27">
        <v>300000</v>
      </c>
      <c r="BC27">
        <v>0</v>
      </c>
      <c r="BD27">
        <v>0</v>
      </c>
      <c r="BE27">
        <v>2108394</v>
      </c>
      <c r="BF27">
        <v>0</v>
      </c>
      <c r="BG27">
        <v>2108394</v>
      </c>
      <c r="BH27">
        <v>0</v>
      </c>
      <c r="BI27">
        <v>601241</v>
      </c>
      <c r="BJ27">
        <v>213074</v>
      </c>
      <c r="BK27">
        <v>3222709</v>
      </c>
      <c r="BL27">
        <v>111007216</v>
      </c>
      <c r="BM27">
        <v>2027</v>
      </c>
      <c r="BN27">
        <v>14449</v>
      </c>
      <c r="BO27">
        <v>16476</v>
      </c>
    </row>
    <row r="28" spans="1:67">
      <c r="A28">
        <v>20008</v>
      </c>
      <c r="B28">
        <v>200012</v>
      </c>
      <c r="C28">
        <v>303211</v>
      </c>
      <c r="D28">
        <v>100932</v>
      </c>
      <c r="E28">
        <v>202279</v>
      </c>
      <c r="F28">
        <v>2</v>
      </c>
      <c r="G28">
        <v>903</v>
      </c>
      <c r="H28">
        <v>15200</v>
      </c>
      <c r="I28">
        <v>187984</v>
      </c>
      <c r="J28">
        <v>-1575</v>
      </c>
      <c r="K28">
        <v>342</v>
      </c>
      <c r="L28">
        <v>17321</v>
      </c>
      <c r="M28">
        <v>200</v>
      </c>
      <c r="N28">
        <v>0</v>
      </c>
      <c r="O28">
        <v>-43</v>
      </c>
      <c r="P28">
        <v>0</v>
      </c>
      <c r="Q28">
        <v>169273</v>
      </c>
      <c r="R28">
        <v>0</v>
      </c>
      <c r="S28">
        <v>0</v>
      </c>
      <c r="T28">
        <v>169273</v>
      </c>
      <c r="U28">
        <v>54293</v>
      </c>
      <c r="V28">
        <v>114980</v>
      </c>
      <c r="W28">
        <v>114980</v>
      </c>
      <c r="X28">
        <v>0</v>
      </c>
      <c r="Y28">
        <v>0</v>
      </c>
      <c r="Z28">
        <v>114980</v>
      </c>
      <c r="AA28">
        <v>0</v>
      </c>
      <c r="AB28">
        <v>0</v>
      </c>
      <c r="AC28">
        <v>114980</v>
      </c>
      <c r="AD28">
        <v>114980</v>
      </c>
      <c r="AE28">
        <v>0</v>
      </c>
      <c r="AF28">
        <v>0</v>
      </c>
      <c r="AG28">
        <v>52856</v>
      </c>
      <c r="AH28">
        <v>2016287</v>
      </c>
      <c r="AI28">
        <v>2016238</v>
      </c>
      <c r="AJ28">
        <v>49</v>
      </c>
      <c r="AK28">
        <v>3040006</v>
      </c>
      <c r="AL28">
        <v>112</v>
      </c>
      <c r="AM28">
        <v>0</v>
      </c>
      <c r="AN28">
        <v>0</v>
      </c>
      <c r="AO28">
        <v>0</v>
      </c>
      <c r="AP28">
        <v>412</v>
      </c>
      <c r="AQ28">
        <v>0</v>
      </c>
      <c r="AR28">
        <v>73874</v>
      </c>
      <c r="AS28">
        <v>86</v>
      </c>
      <c r="AT28">
        <v>5183633</v>
      </c>
      <c r="AU28">
        <v>0</v>
      </c>
      <c r="AV28">
        <v>0</v>
      </c>
      <c r="AW28">
        <v>2022579</v>
      </c>
      <c r="AX28">
        <v>73210</v>
      </c>
      <c r="AY28">
        <v>0</v>
      </c>
      <c r="AZ28">
        <v>0</v>
      </c>
      <c r="BA28">
        <v>0</v>
      </c>
      <c r="BB28">
        <v>0</v>
      </c>
      <c r="BC28">
        <v>0</v>
      </c>
      <c r="BD28">
        <v>0</v>
      </c>
      <c r="BE28">
        <v>3087844</v>
      </c>
      <c r="BF28">
        <v>698</v>
      </c>
      <c r="BG28">
        <v>3087146</v>
      </c>
      <c r="BH28">
        <v>0</v>
      </c>
      <c r="BI28">
        <v>0</v>
      </c>
      <c r="BJ28">
        <v>0</v>
      </c>
      <c r="BK28">
        <v>3087844</v>
      </c>
      <c r="BL28">
        <v>5183633</v>
      </c>
      <c r="BM28">
        <v>0</v>
      </c>
      <c r="BN28">
        <v>346275</v>
      </c>
      <c r="BO28">
        <v>346275</v>
      </c>
    </row>
    <row r="29" spans="1:67">
      <c r="A29">
        <v>20008</v>
      </c>
      <c r="B29">
        <v>200112</v>
      </c>
      <c r="C29">
        <v>341178</v>
      </c>
      <c r="D29">
        <v>150033</v>
      </c>
      <c r="E29">
        <v>191145</v>
      </c>
      <c r="F29">
        <v>2</v>
      </c>
      <c r="G29">
        <v>879</v>
      </c>
      <c r="H29">
        <v>17246</v>
      </c>
      <c r="I29">
        <v>174780</v>
      </c>
      <c r="J29">
        <v>32282</v>
      </c>
      <c r="K29">
        <v>232</v>
      </c>
      <c r="L29">
        <v>17972</v>
      </c>
      <c r="M29">
        <v>246</v>
      </c>
      <c r="N29">
        <v>0</v>
      </c>
      <c r="O29">
        <v>-19</v>
      </c>
      <c r="P29">
        <v>0</v>
      </c>
      <c r="Q29">
        <v>189095</v>
      </c>
      <c r="R29">
        <v>0</v>
      </c>
      <c r="S29">
        <v>0</v>
      </c>
      <c r="T29">
        <v>189095</v>
      </c>
      <c r="U29">
        <v>57201</v>
      </c>
      <c r="V29">
        <v>131894</v>
      </c>
      <c r="W29">
        <v>131894</v>
      </c>
      <c r="X29">
        <v>0</v>
      </c>
      <c r="Y29">
        <v>0</v>
      </c>
      <c r="Z29">
        <v>131894</v>
      </c>
      <c r="AA29">
        <v>0</v>
      </c>
      <c r="AB29">
        <v>0</v>
      </c>
      <c r="AC29">
        <v>131894</v>
      </c>
      <c r="AD29">
        <v>131894</v>
      </c>
      <c r="AE29">
        <v>0</v>
      </c>
      <c r="AF29">
        <v>0</v>
      </c>
      <c r="AG29">
        <v>180830</v>
      </c>
      <c r="AH29">
        <v>2873734</v>
      </c>
      <c r="AI29">
        <v>2873685</v>
      </c>
      <c r="AJ29">
        <v>49</v>
      </c>
      <c r="AK29">
        <v>3451706</v>
      </c>
      <c r="AL29">
        <v>158</v>
      </c>
      <c r="AM29">
        <v>0</v>
      </c>
      <c r="AN29">
        <v>0</v>
      </c>
      <c r="AO29">
        <v>0</v>
      </c>
      <c r="AP29">
        <v>520</v>
      </c>
      <c r="AQ29">
        <v>0</v>
      </c>
      <c r="AR29">
        <v>89067</v>
      </c>
      <c r="AS29">
        <v>90</v>
      </c>
      <c r="AT29">
        <v>6596105</v>
      </c>
      <c r="AU29">
        <v>280056</v>
      </c>
      <c r="AV29">
        <v>0</v>
      </c>
      <c r="AW29">
        <v>2958071</v>
      </c>
      <c r="AX29">
        <v>138240</v>
      </c>
      <c r="AY29">
        <v>0</v>
      </c>
      <c r="AZ29">
        <v>0</v>
      </c>
      <c r="BA29">
        <v>0</v>
      </c>
      <c r="BB29">
        <v>0</v>
      </c>
      <c r="BC29">
        <v>0</v>
      </c>
      <c r="BD29">
        <v>0</v>
      </c>
      <c r="BE29">
        <v>0</v>
      </c>
      <c r="BF29">
        <v>0</v>
      </c>
      <c r="BG29">
        <v>0</v>
      </c>
      <c r="BH29">
        <v>0</v>
      </c>
      <c r="BI29">
        <v>3087844</v>
      </c>
      <c r="BJ29">
        <v>131894</v>
      </c>
      <c r="BK29">
        <v>3219738</v>
      </c>
      <c r="BL29">
        <v>6596105</v>
      </c>
      <c r="BM29">
        <v>0</v>
      </c>
      <c r="BN29">
        <v>1090663</v>
      </c>
      <c r="BO29">
        <v>1090663</v>
      </c>
    </row>
    <row r="30" spans="1:67">
      <c r="A30">
        <v>20008</v>
      </c>
      <c r="B30">
        <v>200212</v>
      </c>
      <c r="C30">
        <v>399162</v>
      </c>
      <c r="D30">
        <v>184134</v>
      </c>
      <c r="E30">
        <v>215028</v>
      </c>
      <c r="F30">
        <v>5</v>
      </c>
      <c r="G30">
        <v>1408</v>
      </c>
      <c r="H30">
        <v>36599</v>
      </c>
      <c r="I30">
        <v>179842</v>
      </c>
      <c r="J30">
        <v>75503</v>
      </c>
      <c r="K30">
        <v>5</v>
      </c>
      <c r="L30">
        <v>19485</v>
      </c>
      <c r="M30">
        <v>270</v>
      </c>
      <c r="N30">
        <v>0</v>
      </c>
      <c r="O30">
        <v>0</v>
      </c>
      <c r="P30">
        <v>0</v>
      </c>
      <c r="Q30">
        <v>235595</v>
      </c>
      <c r="R30">
        <v>0</v>
      </c>
      <c r="S30">
        <v>0</v>
      </c>
      <c r="T30">
        <v>235595</v>
      </c>
      <c r="U30">
        <v>70570</v>
      </c>
      <c r="V30">
        <v>165025</v>
      </c>
      <c r="W30">
        <v>165025</v>
      </c>
      <c r="X30">
        <v>0</v>
      </c>
      <c r="Y30">
        <v>0</v>
      </c>
      <c r="Z30">
        <v>165025</v>
      </c>
      <c r="AA30">
        <v>148522</v>
      </c>
      <c r="AB30">
        <v>0</v>
      </c>
      <c r="AC30">
        <v>16503</v>
      </c>
      <c r="AD30">
        <v>165025</v>
      </c>
      <c r="AE30">
        <v>0</v>
      </c>
      <c r="AF30">
        <v>0</v>
      </c>
      <c r="AG30">
        <v>98990</v>
      </c>
      <c r="AH30">
        <v>3873818</v>
      </c>
      <c r="AI30">
        <v>3872785</v>
      </c>
      <c r="AJ30">
        <v>1033</v>
      </c>
      <c r="AK30">
        <v>3565399</v>
      </c>
      <c r="AL30">
        <v>229</v>
      </c>
      <c r="AM30">
        <v>0</v>
      </c>
      <c r="AN30">
        <v>0</v>
      </c>
      <c r="AO30">
        <v>0</v>
      </c>
      <c r="AP30">
        <v>932</v>
      </c>
      <c r="AQ30">
        <v>0</v>
      </c>
      <c r="AR30">
        <v>85341</v>
      </c>
      <c r="AS30">
        <v>131</v>
      </c>
      <c r="AT30">
        <v>7624840</v>
      </c>
      <c r="AU30">
        <v>0</v>
      </c>
      <c r="AV30">
        <v>0</v>
      </c>
      <c r="AW30">
        <v>3904204</v>
      </c>
      <c r="AX30">
        <v>334395</v>
      </c>
      <c r="AY30">
        <v>0</v>
      </c>
      <c r="AZ30">
        <v>0</v>
      </c>
      <c r="BA30">
        <v>0</v>
      </c>
      <c r="BB30">
        <v>150000</v>
      </c>
      <c r="BC30">
        <v>0</v>
      </c>
      <c r="BD30">
        <v>0</v>
      </c>
      <c r="BE30">
        <v>3219738</v>
      </c>
      <c r="BF30">
        <v>0</v>
      </c>
      <c r="BG30">
        <v>3219738</v>
      </c>
      <c r="BH30">
        <v>0</v>
      </c>
      <c r="BI30">
        <v>0</v>
      </c>
      <c r="BJ30">
        <v>16503</v>
      </c>
      <c r="BK30">
        <v>3386241</v>
      </c>
      <c r="BL30">
        <v>7624840</v>
      </c>
      <c r="BM30">
        <v>464</v>
      </c>
      <c r="BN30">
        <v>646930</v>
      </c>
      <c r="BO30">
        <v>647394</v>
      </c>
    </row>
    <row r="31" spans="1:67">
      <c r="A31">
        <v>20008</v>
      </c>
      <c r="B31">
        <v>200312</v>
      </c>
      <c r="C31">
        <v>429153</v>
      </c>
      <c r="D31">
        <v>221850</v>
      </c>
      <c r="E31">
        <v>207303</v>
      </c>
      <c r="F31">
        <v>28</v>
      </c>
      <c r="G31">
        <v>1862</v>
      </c>
      <c r="H31">
        <v>25043</v>
      </c>
      <c r="I31">
        <v>184150</v>
      </c>
      <c r="J31">
        <v>-21298</v>
      </c>
      <c r="K31">
        <v>0</v>
      </c>
      <c r="L31">
        <v>20522</v>
      </c>
      <c r="M31">
        <v>185</v>
      </c>
      <c r="N31">
        <v>0</v>
      </c>
      <c r="O31">
        <v>-554</v>
      </c>
      <c r="P31">
        <v>0</v>
      </c>
      <c r="Q31">
        <v>142699</v>
      </c>
      <c r="R31">
        <v>0</v>
      </c>
      <c r="S31">
        <v>0</v>
      </c>
      <c r="T31">
        <v>142699</v>
      </c>
      <c r="U31">
        <v>43015</v>
      </c>
      <c r="V31">
        <v>99684</v>
      </c>
      <c r="W31">
        <v>99684</v>
      </c>
      <c r="X31">
        <v>0</v>
      </c>
      <c r="Y31">
        <v>0</v>
      </c>
      <c r="Z31">
        <v>99684</v>
      </c>
      <c r="AA31">
        <v>89716</v>
      </c>
      <c r="AB31">
        <v>0</v>
      </c>
      <c r="AC31">
        <v>9968</v>
      </c>
      <c r="AD31">
        <v>99684</v>
      </c>
      <c r="AE31">
        <v>0</v>
      </c>
      <c r="AF31">
        <v>0</v>
      </c>
      <c r="AG31">
        <v>260524</v>
      </c>
      <c r="AH31">
        <v>5052983</v>
      </c>
      <c r="AI31">
        <v>5052023</v>
      </c>
      <c r="AJ31">
        <v>960</v>
      </c>
      <c r="AK31">
        <v>5556971</v>
      </c>
      <c r="AL31">
        <v>311</v>
      </c>
      <c r="AM31">
        <v>0</v>
      </c>
      <c r="AN31">
        <v>0</v>
      </c>
      <c r="AO31">
        <v>0</v>
      </c>
      <c r="AP31">
        <v>500</v>
      </c>
      <c r="AQ31">
        <v>0</v>
      </c>
      <c r="AR31">
        <v>123278</v>
      </c>
      <c r="AS31">
        <v>160</v>
      </c>
      <c r="AT31">
        <v>10994727</v>
      </c>
      <c r="AU31">
        <v>0</v>
      </c>
      <c r="AV31">
        <v>0</v>
      </c>
      <c r="AW31">
        <v>7255628</v>
      </c>
      <c r="AX31">
        <v>342890</v>
      </c>
      <c r="AY31">
        <v>0</v>
      </c>
      <c r="AZ31">
        <v>0</v>
      </c>
      <c r="BA31">
        <v>0</v>
      </c>
      <c r="BB31">
        <v>150000</v>
      </c>
      <c r="BC31">
        <v>0</v>
      </c>
      <c r="BD31">
        <v>0</v>
      </c>
      <c r="BE31">
        <v>3236241</v>
      </c>
      <c r="BF31">
        <v>0</v>
      </c>
      <c r="BG31">
        <v>3236241</v>
      </c>
      <c r="BH31">
        <v>0</v>
      </c>
      <c r="BI31">
        <v>0</v>
      </c>
      <c r="BJ31">
        <v>9968</v>
      </c>
      <c r="BK31">
        <v>3396209</v>
      </c>
      <c r="BL31">
        <v>10994727</v>
      </c>
      <c r="BM31">
        <v>913</v>
      </c>
      <c r="BN31">
        <v>215929</v>
      </c>
      <c r="BO31">
        <v>216842</v>
      </c>
    </row>
    <row r="32" spans="1:67">
      <c r="A32">
        <v>20008</v>
      </c>
      <c r="B32">
        <v>200412</v>
      </c>
      <c r="C32">
        <v>418889</v>
      </c>
      <c r="D32">
        <v>232066</v>
      </c>
      <c r="E32">
        <v>186823</v>
      </c>
      <c r="F32">
        <v>67</v>
      </c>
      <c r="G32">
        <v>1171</v>
      </c>
      <c r="H32">
        <v>27103</v>
      </c>
      <c r="I32">
        <v>160958</v>
      </c>
      <c r="J32">
        <v>6998</v>
      </c>
      <c r="K32">
        <v>0</v>
      </c>
      <c r="L32">
        <v>20467</v>
      </c>
      <c r="M32">
        <v>1561</v>
      </c>
      <c r="N32">
        <v>0</v>
      </c>
      <c r="O32">
        <v>-3</v>
      </c>
      <c r="P32">
        <v>0</v>
      </c>
      <c r="Q32">
        <v>145931</v>
      </c>
      <c r="R32">
        <v>0</v>
      </c>
      <c r="S32">
        <v>0</v>
      </c>
      <c r="T32">
        <v>145931</v>
      </c>
      <c r="U32">
        <v>43442</v>
      </c>
      <c r="V32">
        <v>102489</v>
      </c>
      <c r="W32">
        <v>102489</v>
      </c>
      <c r="X32">
        <v>0</v>
      </c>
      <c r="Y32">
        <v>0</v>
      </c>
      <c r="Z32">
        <v>102489</v>
      </c>
      <c r="AA32">
        <v>92240</v>
      </c>
      <c r="AB32">
        <v>0</v>
      </c>
      <c r="AC32">
        <v>10249</v>
      </c>
      <c r="AD32">
        <v>102489</v>
      </c>
      <c r="AE32">
        <v>0</v>
      </c>
      <c r="AF32">
        <v>0</v>
      </c>
      <c r="AG32">
        <v>365677</v>
      </c>
      <c r="AH32">
        <v>5898971</v>
      </c>
      <c r="AI32">
        <v>5897068</v>
      </c>
      <c r="AJ32">
        <v>1903</v>
      </c>
      <c r="AK32">
        <v>6420325</v>
      </c>
      <c r="AL32">
        <v>640</v>
      </c>
      <c r="AM32">
        <v>0</v>
      </c>
      <c r="AN32">
        <v>0</v>
      </c>
      <c r="AO32">
        <v>2667</v>
      </c>
      <c r="AP32">
        <v>286</v>
      </c>
      <c r="AQ32">
        <v>0</v>
      </c>
      <c r="AR32">
        <v>208727</v>
      </c>
      <c r="AS32">
        <v>215</v>
      </c>
      <c r="AT32">
        <v>12897508</v>
      </c>
      <c r="AU32">
        <v>0</v>
      </c>
      <c r="AV32">
        <v>0</v>
      </c>
      <c r="AW32">
        <v>9084215</v>
      </c>
      <c r="AX32">
        <v>406736</v>
      </c>
      <c r="AY32">
        <v>99</v>
      </c>
      <c r="AZ32">
        <v>0</v>
      </c>
      <c r="BA32">
        <v>0</v>
      </c>
      <c r="BB32">
        <v>150000</v>
      </c>
      <c r="BC32">
        <v>0</v>
      </c>
      <c r="BD32">
        <v>0</v>
      </c>
      <c r="BE32">
        <v>3246209</v>
      </c>
      <c r="BF32">
        <v>0</v>
      </c>
      <c r="BG32">
        <v>3246209</v>
      </c>
      <c r="BH32">
        <v>0</v>
      </c>
      <c r="BI32">
        <v>0</v>
      </c>
      <c r="BJ32">
        <v>10249</v>
      </c>
      <c r="BK32">
        <v>3406458</v>
      </c>
      <c r="BL32">
        <v>12897508</v>
      </c>
      <c r="BM32">
        <v>1198</v>
      </c>
      <c r="BN32">
        <v>217966</v>
      </c>
      <c r="BO32">
        <v>219164</v>
      </c>
    </row>
    <row r="33" spans="1:67">
      <c r="A33">
        <v>20009</v>
      </c>
      <c r="B33">
        <v>200012</v>
      </c>
      <c r="C33">
        <v>5979476</v>
      </c>
      <c r="D33">
        <v>5344049</v>
      </c>
      <c r="E33">
        <v>635427</v>
      </c>
      <c r="F33">
        <v>8</v>
      </c>
      <c r="G33">
        <v>75792</v>
      </c>
      <c r="H33">
        <v>323039</v>
      </c>
      <c r="I33">
        <v>388187</v>
      </c>
      <c r="J33">
        <v>49859</v>
      </c>
      <c r="K33">
        <v>271</v>
      </c>
      <c r="L33">
        <v>116910</v>
      </c>
      <c r="M33">
        <v>921</v>
      </c>
      <c r="N33">
        <v>84</v>
      </c>
      <c r="O33">
        <v>754</v>
      </c>
      <c r="P33">
        <v>1222</v>
      </c>
      <c r="Q33">
        <v>320870</v>
      </c>
      <c r="R33">
        <v>0</v>
      </c>
      <c r="S33">
        <v>0</v>
      </c>
      <c r="T33">
        <v>320870</v>
      </c>
      <c r="U33">
        <v>0</v>
      </c>
      <c r="V33">
        <v>320870</v>
      </c>
      <c r="W33">
        <v>320870</v>
      </c>
      <c r="X33">
        <v>0</v>
      </c>
      <c r="Y33">
        <v>0</v>
      </c>
      <c r="Z33">
        <v>320870</v>
      </c>
      <c r="AA33">
        <v>0</v>
      </c>
      <c r="AB33">
        <v>0</v>
      </c>
      <c r="AC33">
        <v>320870</v>
      </c>
      <c r="AD33">
        <v>320870</v>
      </c>
      <c r="AE33">
        <v>0</v>
      </c>
      <c r="AF33">
        <v>0</v>
      </c>
      <c r="AG33">
        <v>2628002</v>
      </c>
      <c r="AH33">
        <v>87129265</v>
      </c>
      <c r="AI33">
        <v>87105162</v>
      </c>
      <c r="AJ33">
        <v>24103</v>
      </c>
      <c r="AK33">
        <v>6741968</v>
      </c>
      <c r="AL33">
        <v>3976</v>
      </c>
      <c r="AM33">
        <v>3124</v>
      </c>
      <c r="AN33">
        <v>0</v>
      </c>
      <c r="AO33">
        <v>0</v>
      </c>
      <c r="AP33">
        <v>3949</v>
      </c>
      <c r="AQ33">
        <v>0</v>
      </c>
      <c r="AR33">
        <v>210932</v>
      </c>
      <c r="AS33">
        <v>0</v>
      </c>
      <c r="AT33">
        <v>96721215</v>
      </c>
      <c r="AU33">
        <v>680258</v>
      </c>
      <c r="AV33">
        <v>0</v>
      </c>
      <c r="AW33">
        <v>89196901</v>
      </c>
      <c r="AX33">
        <v>1807170</v>
      </c>
      <c r="AY33">
        <v>725</v>
      </c>
      <c r="AZ33">
        <v>0</v>
      </c>
      <c r="BA33">
        <v>0</v>
      </c>
      <c r="BB33">
        <v>1063250</v>
      </c>
      <c r="BC33">
        <v>2720913</v>
      </c>
      <c r="BD33">
        <v>0</v>
      </c>
      <c r="BE33">
        <v>2524</v>
      </c>
      <c r="BF33">
        <v>0</v>
      </c>
      <c r="BG33">
        <v>2524</v>
      </c>
      <c r="BH33">
        <v>0</v>
      </c>
      <c r="BI33">
        <v>929826</v>
      </c>
      <c r="BJ33">
        <v>319649</v>
      </c>
      <c r="BK33">
        <v>5036162</v>
      </c>
      <c r="BL33">
        <v>96721215</v>
      </c>
      <c r="BM33">
        <v>72</v>
      </c>
      <c r="BN33">
        <v>0</v>
      </c>
      <c r="BO33">
        <v>72</v>
      </c>
    </row>
    <row r="34" spans="1:67">
      <c r="A34">
        <v>20009</v>
      </c>
      <c r="B34">
        <v>200112</v>
      </c>
      <c r="C34">
        <v>6811991</v>
      </c>
      <c r="D34">
        <v>6068764</v>
      </c>
      <c r="E34">
        <v>743227</v>
      </c>
      <c r="F34">
        <v>8</v>
      </c>
      <c r="G34">
        <v>157652</v>
      </c>
      <c r="H34">
        <v>391855</v>
      </c>
      <c r="I34">
        <v>509032</v>
      </c>
      <c r="J34">
        <v>30652</v>
      </c>
      <c r="K34">
        <v>-14</v>
      </c>
      <c r="L34">
        <v>138915</v>
      </c>
      <c r="M34">
        <v>753</v>
      </c>
      <c r="N34">
        <v>68</v>
      </c>
      <c r="O34">
        <v>1259</v>
      </c>
      <c r="P34">
        <v>485</v>
      </c>
      <c r="Q34">
        <v>399160</v>
      </c>
      <c r="R34">
        <v>0</v>
      </c>
      <c r="S34">
        <v>0</v>
      </c>
      <c r="T34">
        <v>399160</v>
      </c>
      <c r="U34">
        <v>7</v>
      </c>
      <c r="V34">
        <v>399153</v>
      </c>
      <c r="W34">
        <v>399153</v>
      </c>
      <c r="X34">
        <v>0</v>
      </c>
      <c r="Y34">
        <v>0</v>
      </c>
      <c r="Z34">
        <v>399153</v>
      </c>
      <c r="AA34">
        <v>0</v>
      </c>
      <c r="AB34">
        <v>0</v>
      </c>
      <c r="AC34">
        <v>399153</v>
      </c>
      <c r="AD34">
        <v>399153</v>
      </c>
      <c r="AE34">
        <v>0</v>
      </c>
      <c r="AF34">
        <v>0</v>
      </c>
      <c r="AG34">
        <v>16148391</v>
      </c>
      <c r="AH34">
        <v>100050109</v>
      </c>
      <c r="AI34">
        <v>100013297</v>
      </c>
      <c r="AJ34">
        <v>36812</v>
      </c>
      <c r="AK34">
        <v>11749547</v>
      </c>
      <c r="AL34">
        <v>746</v>
      </c>
      <c r="AM34">
        <v>3608</v>
      </c>
      <c r="AN34">
        <v>0</v>
      </c>
      <c r="AO34">
        <v>0</v>
      </c>
      <c r="AP34">
        <v>6541</v>
      </c>
      <c r="AQ34">
        <v>0</v>
      </c>
      <c r="AR34">
        <v>822364</v>
      </c>
      <c r="AS34">
        <v>0</v>
      </c>
      <c r="AT34">
        <v>128781306</v>
      </c>
      <c r="AU34">
        <v>4751885</v>
      </c>
      <c r="AV34">
        <v>0</v>
      </c>
      <c r="AW34">
        <v>116060752</v>
      </c>
      <c r="AX34">
        <v>2523783</v>
      </c>
      <c r="AY34">
        <v>9572</v>
      </c>
      <c r="AZ34">
        <v>0</v>
      </c>
      <c r="BA34">
        <v>0</v>
      </c>
      <c r="BB34">
        <v>1063250</v>
      </c>
      <c r="BC34">
        <v>2720913</v>
      </c>
      <c r="BD34">
        <v>0</v>
      </c>
      <c r="BE34">
        <v>3008</v>
      </c>
      <c r="BF34">
        <v>0</v>
      </c>
      <c r="BG34">
        <v>3008</v>
      </c>
      <c r="BH34">
        <v>0</v>
      </c>
      <c r="BI34">
        <v>1249475</v>
      </c>
      <c r="BJ34">
        <v>398669</v>
      </c>
      <c r="BK34">
        <v>5435315</v>
      </c>
      <c r="BL34">
        <v>128781306</v>
      </c>
      <c r="BM34">
        <v>15</v>
      </c>
      <c r="BN34">
        <v>0</v>
      </c>
      <c r="BO34">
        <v>15</v>
      </c>
    </row>
    <row r="35" spans="1:67">
      <c r="A35">
        <v>20009</v>
      </c>
      <c r="B35">
        <v>200212</v>
      </c>
      <c r="C35">
        <v>7346176</v>
      </c>
      <c r="D35">
        <v>6529134</v>
      </c>
      <c r="E35">
        <v>817042</v>
      </c>
      <c r="F35">
        <v>23</v>
      </c>
      <c r="G35">
        <v>152962</v>
      </c>
      <c r="H35">
        <v>432750</v>
      </c>
      <c r="I35">
        <v>537277</v>
      </c>
      <c r="J35">
        <v>-2002</v>
      </c>
      <c r="K35">
        <v>-4</v>
      </c>
      <c r="L35">
        <v>143595</v>
      </c>
      <c r="M35">
        <v>1196</v>
      </c>
      <c r="N35">
        <v>62</v>
      </c>
      <c r="O35">
        <v>1797</v>
      </c>
      <c r="P35">
        <v>360</v>
      </c>
      <c r="Q35">
        <v>388981</v>
      </c>
      <c r="R35">
        <v>0</v>
      </c>
      <c r="S35">
        <v>0</v>
      </c>
      <c r="T35">
        <v>388981</v>
      </c>
      <c r="U35">
        <v>11</v>
      </c>
      <c r="V35">
        <v>388970</v>
      </c>
      <c r="W35">
        <v>388970</v>
      </c>
      <c r="X35">
        <v>0</v>
      </c>
      <c r="Y35">
        <v>0</v>
      </c>
      <c r="Z35">
        <v>388970</v>
      </c>
      <c r="AA35">
        <v>0</v>
      </c>
      <c r="AB35">
        <v>0</v>
      </c>
      <c r="AC35">
        <v>388970</v>
      </c>
      <c r="AD35">
        <v>388970</v>
      </c>
      <c r="AE35">
        <v>4676</v>
      </c>
      <c r="AF35">
        <v>0</v>
      </c>
      <c r="AG35">
        <v>12587508</v>
      </c>
      <c r="AH35">
        <v>116249813</v>
      </c>
      <c r="AI35">
        <v>116138977</v>
      </c>
      <c r="AJ35">
        <v>110836</v>
      </c>
      <c r="AK35">
        <v>10151661</v>
      </c>
      <c r="AL35">
        <v>3389</v>
      </c>
      <c r="AM35">
        <v>0</v>
      </c>
      <c r="AN35">
        <v>0</v>
      </c>
      <c r="AO35">
        <v>0</v>
      </c>
      <c r="AP35">
        <v>6383</v>
      </c>
      <c r="AQ35">
        <v>0</v>
      </c>
      <c r="AR35">
        <v>1238679</v>
      </c>
      <c r="AS35">
        <v>0</v>
      </c>
      <c r="AT35">
        <v>140242109</v>
      </c>
      <c r="AU35">
        <v>4794620</v>
      </c>
      <c r="AV35">
        <v>0</v>
      </c>
      <c r="AW35">
        <v>126281450</v>
      </c>
      <c r="AX35">
        <v>3338260</v>
      </c>
      <c r="AY35">
        <v>3494</v>
      </c>
      <c r="AZ35">
        <v>0</v>
      </c>
      <c r="BA35">
        <v>0</v>
      </c>
      <c r="BB35">
        <v>1063250</v>
      </c>
      <c r="BC35">
        <v>2720913</v>
      </c>
      <c r="BD35">
        <v>0</v>
      </c>
      <c r="BE35">
        <v>0</v>
      </c>
      <c r="BF35">
        <v>0</v>
      </c>
      <c r="BG35">
        <v>0</v>
      </c>
      <c r="BH35">
        <v>0</v>
      </c>
      <c r="BI35">
        <v>1651152</v>
      </c>
      <c r="BJ35">
        <v>388970</v>
      </c>
      <c r="BK35">
        <v>5824285</v>
      </c>
      <c r="BL35">
        <v>140242109</v>
      </c>
      <c r="BM35">
        <v>16</v>
      </c>
      <c r="BN35">
        <v>0</v>
      </c>
      <c r="BO35">
        <v>16</v>
      </c>
    </row>
    <row r="36" spans="1:67">
      <c r="A36">
        <v>20009</v>
      </c>
      <c r="B36">
        <v>200312</v>
      </c>
      <c r="C36">
        <v>8117979</v>
      </c>
      <c r="D36">
        <v>7222975</v>
      </c>
      <c r="E36">
        <v>895004</v>
      </c>
      <c r="F36">
        <v>957</v>
      </c>
      <c r="G36">
        <v>279965</v>
      </c>
      <c r="H36">
        <v>427002</v>
      </c>
      <c r="I36">
        <v>748924</v>
      </c>
      <c r="J36">
        <v>-10807</v>
      </c>
      <c r="K36">
        <v>45</v>
      </c>
      <c r="L36">
        <v>145188</v>
      </c>
      <c r="M36">
        <v>1489</v>
      </c>
      <c r="N36">
        <v>17</v>
      </c>
      <c r="O36">
        <v>6436</v>
      </c>
      <c r="P36">
        <v>0</v>
      </c>
      <c r="Q36">
        <v>585030</v>
      </c>
      <c r="R36">
        <v>0</v>
      </c>
      <c r="S36">
        <v>0</v>
      </c>
      <c r="T36">
        <v>585030</v>
      </c>
      <c r="U36">
        <v>12</v>
      </c>
      <c r="V36">
        <v>585018</v>
      </c>
      <c r="W36">
        <v>585018</v>
      </c>
      <c r="X36">
        <v>0</v>
      </c>
      <c r="Y36">
        <v>0</v>
      </c>
      <c r="Z36">
        <v>585018</v>
      </c>
      <c r="AA36">
        <v>0</v>
      </c>
      <c r="AB36">
        <v>0</v>
      </c>
      <c r="AC36">
        <v>585018</v>
      </c>
      <c r="AD36">
        <v>585018</v>
      </c>
      <c r="AE36">
        <v>107</v>
      </c>
      <c r="AF36">
        <v>0</v>
      </c>
      <c r="AG36">
        <v>25304504</v>
      </c>
      <c r="AH36">
        <v>139384352</v>
      </c>
      <c r="AI36">
        <v>139244118</v>
      </c>
      <c r="AJ36">
        <v>140235</v>
      </c>
      <c r="AK36">
        <v>23454486</v>
      </c>
      <c r="AL36">
        <v>2973</v>
      </c>
      <c r="AM36">
        <v>1698</v>
      </c>
      <c r="AN36">
        <v>0</v>
      </c>
      <c r="AO36">
        <v>0</v>
      </c>
      <c r="AP36">
        <v>5803</v>
      </c>
      <c r="AQ36">
        <v>0</v>
      </c>
      <c r="AR36">
        <v>1013198</v>
      </c>
      <c r="AS36">
        <v>1</v>
      </c>
      <c r="AT36">
        <v>189167122</v>
      </c>
      <c r="AU36">
        <v>15347014</v>
      </c>
      <c r="AV36">
        <v>0</v>
      </c>
      <c r="AW36">
        <v>162867795</v>
      </c>
      <c r="AX36">
        <v>3412289</v>
      </c>
      <c r="AY36">
        <v>5525</v>
      </c>
      <c r="AZ36">
        <v>0</v>
      </c>
      <c r="BA36">
        <v>0</v>
      </c>
      <c r="BB36">
        <v>1288250</v>
      </c>
      <c r="BC36">
        <v>3620913</v>
      </c>
      <c r="BD36">
        <v>0</v>
      </c>
      <c r="BE36">
        <v>0</v>
      </c>
      <c r="BF36">
        <v>0</v>
      </c>
      <c r="BG36">
        <v>0</v>
      </c>
      <c r="BH36">
        <v>0</v>
      </c>
      <c r="BI36">
        <v>2040318</v>
      </c>
      <c r="BJ36">
        <v>585018</v>
      </c>
      <c r="BK36">
        <v>7534499</v>
      </c>
      <c r="BL36">
        <v>189167122</v>
      </c>
      <c r="BM36">
        <v>16</v>
      </c>
      <c r="BN36">
        <v>0</v>
      </c>
      <c r="BO36">
        <v>16</v>
      </c>
    </row>
    <row r="37" spans="1:67">
      <c r="A37">
        <v>20009</v>
      </c>
      <c r="B37">
        <v>200412</v>
      </c>
      <c r="C37">
        <v>8209801</v>
      </c>
      <c r="D37">
        <v>7218985</v>
      </c>
      <c r="E37">
        <v>990816</v>
      </c>
      <c r="F37">
        <v>1397</v>
      </c>
      <c r="G37">
        <v>222378</v>
      </c>
      <c r="H37">
        <v>445199</v>
      </c>
      <c r="I37">
        <v>769392</v>
      </c>
      <c r="J37">
        <v>-558</v>
      </c>
      <c r="K37">
        <v>106</v>
      </c>
      <c r="L37">
        <v>148414</v>
      </c>
      <c r="M37">
        <v>1635</v>
      </c>
      <c r="N37">
        <v>11</v>
      </c>
      <c r="O37">
        <v>1189</v>
      </c>
      <c r="P37">
        <v>-1673</v>
      </c>
      <c r="Q37">
        <v>616018</v>
      </c>
      <c r="R37">
        <v>0</v>
      </c>
      <c r="S37">
        <v>0</v>
      </c>
      <c r="T37">
        <v>616018</v>
      </c>
      <c r="U37">
        <v>42</v>
      </c>
      <c r="V37">
        <v>615976</v>
      </c>
      <c r="W37">
        <v>615976</v>
      </c>
      <c r="X37">
        <v>0</v>
      </c>
      <c r="Y37">
        <v>0</v>
      </c>
      <c r="Z37">
        <v>615976</v>
      </c>
      <c r="AA37">
        <v>0</v>
      </c>
      <c r="AB37">
        <v>0</v>
      </c>
      <c r="AC37">
        <v>615976</v>
      </c>
      <c r="AD37">
        <v>615976</v>
      </c>
      <c r="AE37">
        <v>213</v>
      </c>
      <c r="AF37">
        <v>0</v>
      </c>
      <c r="AG37">
        <v>25537544</v>
      </c>
      <c r="AH37">
        <v>159467519</v>
      </c>
      <c r="AI37">
        <v>159339033</v>
      </c>
      <c r="AJ37">
        <v>128486</v>
      </c>
      <c r="AK37">
        <v>1690671</v>
      </c>
      <c r="AL37">
        <v>7099</v>
      </c>
      <c r="AM37">
        <v>25</v>
      </c>
      <c r="AN37">
        <v>0</v>
      </c>
      <c r="AO37">
        <v>2463</v>
      </c>
      <c r="AP37">
        <v>8063</v>
      </c>
      <c r="AQ37">
        <v>0</v>
      </c>
      <c r="AR37">
        <v>1456069</v>
      </c>
      <c r="AS37">
        <v>0</v>
      </c>
      <c r="AT37">
        <v>188169666</v>
      </c>
      <c r="AU37">
        <v>1717852</v>
      </c>
      <c r="AV37">
        <v>0</v>
      </c>
      <c r="AW37">
        <v>172808405</v>
      </c>
      <c r="AX37">
        <v>4730603</v>
      </c>
      <c r="AY37">
        <v>12331</v>
      </c>
      <c r="AZ37">
        <v>0</v>
      </c>
      <c r="BA37">
        <v>0</v>
      </c>
      <c r="BB37">
        <v>1438250</v>
      </c>
      <c r="BC37">
        <v>4220913</v>
      </c>
      <c r="BD37">
        <v>0</v>
      </c>
      <c r="BE37">
        <v>0</v>
      </c>
      <c r="BF37">
        <v>0</v>
      </c>
      <c r="BG37">
        <v>0</v>
      </c>
      <c r="BH37">
        <v>0</v>
      </c>
      <c r="BI37">
        <v>2625336</v>
      </c>
      <c r="BJ37">
        <v>615976</v>
      </c>
      <c r="BK37">
        <v>8900475</v>
      </c>
      <c r="BL37">
        <v>188169666</v>
      </c>
      <c r="BM37">
        <v>13</v>
      </c>
      <c r="BN37">
        <v>0</v>
      </c>
      <c r="BO37">
        <v>13</v>
      </c>
    </row>
    <row r="38" spans="1:67">
      <c r="A38">
        <v>20010</v>
      </c>
      <c r="B38">
        <v>200012</v>
      </c>
      <c r="C38">
        <v>303203</v>
      </c>
      <c r="D38">
        <v>246322</v>
      </c>
      <c r="E38">
        <v>56881</v>
      </c>
      <c r="F38">
        <v>0</v>
      </c>
      <c r="G38">
        <v>2723</v>
      </c>
      <c r="H38">
        <v>4374</v>
      </c>
      <c r="I38">
        <v>55230</v>
      </c>
      <c r="J38">
        <v>-1169</v>
      </c>
      <c r="K38">
        <v>0</v>
      </c>
      <c r="L38">
        <v>9565</v>
      </c>
      <c r="M38">
        <v>0</v>
      </c>
      <c r="N38">
        <v>0</v>
      </c>
      <c r="O38">
        <v>0</v>
      </c>
      <c r="P38">
        <v>0</v>
      </c>
      <c r="Q38">
        <v>44496</v>
      </c>
      <c r="R38">
        <v>0</v>
      </c>
      <c r="S38">
        <v>0</v>
      </c>
      <c r="T38">
        <v>44496</v>
      </c>
      <c r="U38">
        <v>14342</v>
      </c>
      <c r="V38">
        <v>30154</v>
      </c>
      <c r="W38">
        <v>30154</v>
      </c>
      <c r="X38">
        <v>0</v>
      </c>
      <c r="Y38">
        <v>0</v>
      </c>
      <c r="Z38">
        <v>30154</v>
      </c>
      <c r="AA38">
        <v>0</v>
      </c>
      <c r="AB38">
        <v>0</v>
      </c>
      <c r="AC38">
        <v>30154</v>
      </c>
      <c r="AD38">
        <v>30154</v>
      </c>
      <c r="AE38">
        <v>0</v>
      </c>
      <c r="AF38">
        <v>0</v>
      </c>
      <c r="AG38">
        <v>152531</v>
      </c>
      <c r="AH38">
        <v>4530570</v>
      </c>
      <c r="AI38">
        <v>4530570</v>
      </c>
      <c r="AJ38">
        <v>0</v>
      </c>
      <c r="AK38">
        <v>591196</v>
      </c>
      <c r="AL38">
        <v>21</v>
      </c>
      <c r="AM38">
        <v>0</v>
      </c>
      <c r="AN38">
        <v>0</v>
      </c>
      <c r="AO38">
        <v>0</v>
      </c>
      <c r="AP38">
        <v>0</v>
      </c>
      <c r="AQ38">
        <v>0</v>
      </c>
      <c r="AR38">
        <v>14555</v>
      </c>
      <c r="AS38">
        <v>282</v>
      </c>
      <c r="AT38">
        <v>5289155</v>
      </c>
      <c r="AU38">
        <v>0</v>
      </c>
      <c r="AV38">
        <v>0</v>
      </c>
      <c r="AW38">
        <v>4572729</v>
      </c>
      <c r="AX38">
        <v>69504</v>
      </c>
      <c r="AY38">
        <v>11</v>
      </c>
      <c r="AZ38">
        <v>0</v>
      </c>
      <c r="BA38">
        <v>0</v>
      </c>
      <c r="BB38">
        <v>300000</v>
      </c>
      <c r="BC38">
        <v>250000</v>
      </c>
      <c r="BD38">
        <v>0</v>
      </c>
      <c r="BE38">
        <v>0</v>
      </c>
      <c r="BF38">
        <v>0</v>
      </c>
      <c r="BG38">
        <v>0</v>
      </c>
      <c r="BH38">
        <v>0</v>
      </c>
      <c r="BI38">
        <v>66757</v>
      </c>
      <c r="BJ38">
        <v>30154</v>
      </c>
      <c r="BK38">
        <v>646911</v>
      </c>
      <c r="BL38">
        <v>5289155</v>
      </c>
      <c r="BM38">
        <v>692</v>
      </c>
      <c r="BN38">
        <v>321</v>
      </c>
      <c r="BO38">
        <v>1013</v>
      </c>
    </row>
    <row r="39" spans="1:67">
      <c r="A39">
        <v>20010</v>
      </c>
      <c r="B39">
        <v>200112</v>
      </c>
      <c r="C39">
        <v>352723</v>
      </c>
      <c r="D39">
        <v>288432</v>
      </c>
      <c r="E39">
        <v>64291</v>
      </c>
      <c r="F39">
        <v>0</v>
      </c>
      <c r="G39">
        <v>3690</v>
      </c>
      <c r="H39">
        <v>4791</v>
      </c>
      <c r="I39">
        <v>63190</v>
      </c>
      <c r="J39">
        <v>8020</v>
      </c>
      <c r="K39">
        <v>3</v>
      </c>
      <c r="L39">
        <v>10581</v>
      </c>
      <c r="M39">
        <v>0</v>
      </c>
      <c r="N39">
        <v>0</v>
      </c>
      <c r="O39">
        <v>0</v>
      </c>
      <c r="P39">
        <v>0</v>
      </c>
      <c r="Q39">
        <v>60632</v>
      </c>
      <c r="R39">
        <v>0</v>
      </c>
      <c r="S39">
        <v>0</v>
      </c>
      <c r="T39">
        <v>60632</v>
      </c>
      <c r="U39">
        <v>18269</v>
      </c>
      <c r="V39">
        <v>42363</v>
      </c>
      <c r="W39">
        <v>42363</v>
      </c>
      <c r="X39">
        <v>0</v>
      </c>
      <c r="Y39">
        <v>0</v>
      </c>
      <c r="Z39">
        <v>42363</v>
      </c>
      <c r="AA39">
        <v>0</v>
      </c>
      <c r="AB39">
        <v>0</v>
      </c>
      <c r="AC39">
        <v>42363</v>
      </c>
      <c r="AD39">
        <v>42363</v>
      </c>
      <c r="AE39">
        <v>0</v>
      </c>
      <c r="AF39">
        <v>0</v>
      </c>
      <c r="AG39">
        <v>429410</v>
      </c>
      <c r="AH39">
        <v>5057530</v>
      </c>
      <c r="AI39">
        <v>5045426</v>
      </c>
      <c r="AJ39">
        <v>12104</v>
      </c>
      <c r="AK39">
        <v>619316</v>
      </c>
      <c r="AL39">
        <v>21</v>
      </c>
      <c r="AM39">
        <v>0</v>
      </c>
      <c r="AN39">
        <v>0</v>
      </c>
      <c r="AO39">
        <v>0</v>
      </c>
      <c r="AP39">
        <v>0</v>
      </c>
      <c r="AQ39">
        <v>0</v>
      </c>
      <c r="AR39">
        <v>33203</v>
      </c>
      <c r="AS39">
        <v>279</v>
      </c>
      <c r="AT39">
        <v>6139759</v>
      </c>
      <c r="AU39">
        <v>0</v>
      </c>
      <c r="AV39">
        <v>0</v>
      </c>
      <c r="AW39">
        <v>5367888</v>
      </c>
      <c r="AX39">
        <v>82582</v>
      </c>
      <c r="AY39">
        <v>15</v>
      </c>
      <c r="AZ39">
        <v>0</v>
      </c>
      <c r="BA39">
        <v>0</v>
      </c>
      <c r="BB39">
        <v>300000</v>
      </c>
      <c r="BC39">
        <v>250000</v>
      </c>
      <c r="BD39">
        <v>0</v>
      </c>
      <c r="BE39">
        <v>0</v>
      </c>
      <c r="BF39">
        <v>0</v>
      </c>
      <c r="BG39">
        <v>0</v>
      </c>
      <c r="BH39">
        <v>0</v>
      </c>
      <c r="BI39">
        <v>96911</v>
      </c>
      <c r="BJ39">
        <v>42363</v>
      </c>
      <c r="BK39">
        <v>689274</v>
      </c>
      <c r="BL39">
        <v>6139759</v>
      </c>
      <c r="BM39">
        <v>545</v>
      </c>
      <c r="BN39">
        <v>253</v>
      </c>
      <c r="BO39">
        <v>798</v>
      </c>
    </row>
    <row r="40" spans="1:67">
      <c r="A40">
        <v>20010</v>
      </c>
      <c r="B40">
        <v>200212</v>
      </c>
      <c r="C40">
        <v>385898</v>
      </c>
      <c r="D40">
        <v>317498</v>
      </c>
      <c r="E40">
        <v>68400</v>
      </c>
      <c r="F40">
        <v>0</v>
      </c>
      <c r="G40">
        <v>2908</v>
      </c>
      <c r="H40">
        <v>3950</v>
      </c>
      <c r="I40">
        <v>67358</v>
      </c>
      <c r="J40">
        <v>9207</v>
      </c>
      <c r="K40">
        <v>0</v>
      </c>
      <c r="L40">
        <v>10086</v>
      </c>
      <c r="M40">
        <v>0</v>
      </c>
      <c r="N40">
        <v>0</v>
      </c>
      <c r="O40">
        <v>0</v>
      </c>
      <c r="P40">
        <v>0</v>
      </c>
      <c r="Q40">
        <v>66479</v>
      </c>
      <c r="R40">
        <v>0</v>
      </c>
      <c r="S40">
        <v>0</v>
      </c>
      <c r="T40">
        <v>66479</v>
      </c>
      <c r="U40">
        <v>20106</v>
      </c>
      <c r="V40">
        <v>46373</v>
      </c>
      <c r="W40">
        <v>46373</v>
      </c>
      <c r="X40">
        <v>0</v>
      </c>
      <c r="Y40">
        <v>0</v>
      </c>
      <c r="Z40">
        <v>46373</v>
      </c>
      <c r="AA40">
        <v>0</v>
      </c>
      <c r="AB40">
        <v>0</v>
      </c>
      <c r="AC40">
        <v>46373</v>
      </c>
      <c r="AD40">
        <v>46373</v>
      </c>
      <c r="AE40">
        <v>0</v>
      </c>
      <c r="AF40">
        <v>0</v>
      </c>
      <c r="AG40">
        <v>324022</v>
      </c>
      <c r="AH40">
        <v>4919734</v>
      </c>
      <c r="AI40">
        <v>4907117</v>
      </c>
      <c r="AJ40">
        <v>12617</v>
      </c>
      <c r="AK40">
        <v>1003148</v>
      </c>
      <c r="AL40">
        <v>21</v>
      </c>
      <c r="AM40">
        <v>0</v>
      </c>
      <c r="AN40">
        <v>0</v>
      </c>
      <c r="AO40">
        <v>0</v>
      </c>
      <c r="AP40">
        <v>0</v>
      </c>
      <c r="AQ40">
        <v>0</v>
      </c>
      <c r="AR40">
        <v>25121</v>
      </c>
      <c r="AS40">
        <v>295</v>
      </c>
      <c r="AT40">
        <v>6272341</v>
      </c>
      <c r="AU40">
        <v>0</v>
      </c>
      <c r="AV40">
        <v>0</v>
      </c>
      <c r="AW40">
        <v>5447629</v>
      </c>
      <c r="AX40">
        <v>88741</v>
      </c>
      <c r="AY40">
        <v>13</v>
      </c>
      <c r="AZ40">
        <v>311</v>
      </c>
      <c r="BA40">
        <v>0</v>
      </c>
      <c r="BB40">
        <v>300000</v>
      </c>
      <c r="BC40">
        <v>250000</v>
      </c>
      <c r="BD40">
        <v>0</v>
      </c>
      <c r="BE40">
        <v>0</v>
      </c>
      <c r="BF40">
        <v>0</v>
      </c>
      <c r="BG40">
        <v>0</v>
      </c>
      <c r="BH40">
        <v>0</v>
      </c>
      <c r="BI40">
        <v>139274</v>
      </c>
      <c r="BJ40">
        <v>46373</v>
      </c>
      <c r="BK40">
        <v>735647</v>
      </c>
      <c r="BL40">
        <v>6272341</v>
      </c>
      <c r="BM40">
        <v>637</v>
      </c>
      <c r="BN40">
        <v>294</v>
      </c>
      <c r="BO40">
        <v>931</v>
      </c>
    </row>
    <row r="41" spans="1:67">
      <c r="A41">
        <v>20010</v>
      </c>
      <c r="B41">
        <v>200312</v>
      </c>
      <c r="C41">
        <v>318708</v>
      </c>
      <c r="D41">
        <v>254668</v>
      </c>
      <c r="E41">
        <v>64040</v>
      </c>
      <c r="F41">
        <v>30</v>
      </c>
      <c r="G41">
        <v>3652</v>
      </c>
      <c r="H41">
        <v>3722</v>
      </c>
      <c r="I41">
        <v>64000</v>
      </c>
      <c r="J41">
        <v>-1363</v>
      </c>
      <c r="K41">
        <v>2</v>
      </c>
      <c r="L41">
        <v>8316</v>
      </c>
      <c r="M41">
        <v>0</v>
      </c>
      <c r="N41">
        <v>0</v>
      </c>
      <c r="O41">
        <v>0</v>
      </c>
      <c r="P41">
        <v>0</v>
      </c>
      <c r="Q41">
        <v>54323</v>
      </c>
      <c r="R41">
        <v>0</v>
      </c>
      <c r="S41">
        <v>0</v>
      </c>
      <c r="T41">
        <v>54323</v>
      </c>
      <c r="U41">
        <v>15989</v>
      </c>
      <c r="V41">
        <v>38334</v>
      </c>
      <c r="W41">
        <v>38334</v>
      </c>
      <c r="X41">
        <v>0</v>
      </c>
      <c r="Y41">
        <v>0</v>
      </c>
      <c r="Z41">
        <v>38334</v>
      </c>
      <c r="AA41">
        <v>0</v>
      </c>
      <c r="AB41">
        <v>0</v>
      </c>
      <c r="AC41">
        <v>38334</v>
      </c>
      <c r="AD41">
        <v>38334</v>
      </c>
      <c r="AE41">
        <v>0</v>
      </c>
      <c r="AF41">
        <v>0</v>
      </c>
      <c r="AG41">
        <v>302213</v>
      </c>
      <c r="AH41">
        <v>3974904</v>
      </c>
      <c r="AI41">
        <v>3965555</v>
      </c>
      <c r="AJ41">
        <v>9349</v>
      </c>
      <c r="AK41">
        <v>695098</v>
      </c>
      <c r="AL41">
        <v>178</v>
      </c>
      <c r="AM41">
        <v>0</v>
      </c>
      <c r="AN41">
        <v>0</v>
      </c>
      <c r="AO41">
        <v>0</v>
      </c>
      <c r="AP41">
        <v>0</v>
      </c>
      <c r="AQ41">
        <v>0</v>
      </c>
      <c r="AR41">
        <v>13847</v>
      </c>
      <c r="AS41">
        <v>238</v>
      </c>
      <c r="AT41">
        <v>4986478</v>
      </c>
      <c r="AU41">
        <v>0</v>
      </c>
      <c r="AV41">
        <v>0</v>
      </c>
      <c r="AW41">
        <v>4152398</v>
      </c>
      <c r="AX41">
        <v>60074</v>
      </c>
      <c r="AY41">
        <v>0</v>
      </c>
      <c r="AZ41">
        <v>25</v>
      </c>
      <c r="BA41">
        <v>0</v>
      </c>
      <c r="BB41">
        <v>300000</v>
      </c>
      <c r="BC41">
        <v>250000</v>
      </c>
      <c r="BD41">
        <v>0</v>
      </c>
      <c r="BE41">
        <v>0</v>
      </c>
      <c r="BF41">
        <v>0</v>
      </c>
      <c r="BG41">
        <v>0</v>
      </c>
      <c r="BH41">
        <v>0</v>
      </c>
      <c r="BI41">
        <v>185647</v>
      </c>
      <c r="BJ41">
        <v>38334</v>
      </c>
      <c r="BK41">
        <v>773981</v>
      </c>
      <c r="BL41">
        <v>4986478</v>
      </c>
      <c r="BM41">
        <v>691</v>
      </c>
      <c r="BN41">
        <v>316</v>
      </c>
      <c r="BO41">
        <v>1007</v>
      </c>
    </row>
    <row r="42" spans="1:67">
      <c r="A42">
        <v>20010</v>
      </c>
      <c r="B42">
        <v>200412</v>
      </c>
      <c r="C42">
        <v>236909</v>
      </c>
      <c r="D42">
        <v>185105</v>
      </c>
      <c r="E42">
        <v>51804</v>
      </c>
      <c r="F42">
        <v>40</v>
      </c>
      <c r="G42">
        <v>608</v>
      </c>
      <c r="H42">
        <v>1617</v>
      </c>
      <c r="I42">
        <v>50835</v>
      </c>
      <c r="J42">
        <v>-2877</v>
      </c>
      <c r="K42">
        <v>0</v>
      </c>
      <c r="L42">
        <v>6023</v>
      </c>
      <c r="M42">
        <v>0</v>
      </c>
      <c r="N42">
        <v>0</v>
      </c>
      <c r="O42">
        <v>0</v>
      </c>
      <c r="P42">
        <v>0</v>
      </c>
      <c r="Q42">
        <v>41935</v>
      </c>
      <c r="R42">
        <v>0</v>
      </c>
      <c r="S42">
        <v>0</v>
      </c>
      <c r="T42">
        <v>41935</v>
      </c>
      <c r="U42">
        <v>12124</v>
      </c>
      <c r="V42">
        <v>29811</v>
      </c>
      <c r="W42">
        <v>29811</v>
      </c>
      <c r="X42">
        <v>0</v>
      </c>
      <c r="Y42">
        <v>0</v>
      </c>
      <c r="Z42">
        <v>29811</v>
      </c>
      <c r="AA42">
        <v>0</v>
      </c>
      <c r="AB42">
        <v>0</v>
      </c>
      <c r="AC42">
        <v>29811</v>
      </c>
      <c r="AD42">
        <v>29811</v>
      </c>
      <c r="AE42">
        <v>0</v>
      </c>
      <c r="AF42">
        <v>0</v>
      </c>
      <c r="AG42">
        <v>441207</v>
      </c>
      <c r="AH42">
        <v>2772710</v>
      </c>
      <c r="AI42">
        <v>2764866</v>
      </c>
      <c r="AJ42">
        <v>7844</v>
      </c>
      <c r="AK42">
        <v>675401</v>
      </c>
      <c r="AL42">
        <v>295</v>
      </c>
      <c r="AM42">
        <v>0</v>
      </c>
      <c r="AN42">
        <v>0</v>
      </c>
      <c r="AO42">
        <v>0</v>
      </c>
      <c r="AP42">
        <v>0</v>
      </c>
      <c r="AQ42">
        <v>0</v>
      </c>
      <c r="AR42">
        <v>11787</v>
      </c>
      <c r="AS42">
        <v>244</v>
      </c>
      <c r="AT42">
        <v>3901644</v>
      </c>
      <c r="AU42">
        <v>0</v>
      </c>
      <c r="AV42">
        <v>0</v>
      </c>
      <c r="AW42">
        <v>3045032</v>
      </c>
      <c r="AX42">
        <v>52110</v>
      </c>
      <c r="AY42">
        <v>710</v>
      </c>
      <c r="AZ42">
        <v>0</v>
      </c>
      <c r="BA42">
        <v>0</v>
      </c>
      <c r="BB42">
        <v>300000</v>
      </c>
      <c r="BC42">
        <v>250000</v>
      </c>
      <c r="BD42">
        <v>0</v>
      </c>
      <c r="BE42">
        <v>0</v>
      </c>
      <c r="BF42">
        <v>0</v>
      </c>
      <c r="BG42">
        <v>0</v>
      </c>
      <c r="BH42">
        <v>0</v>
      </c>
      <c r="BI42">
        <v>223981</v>
      </c>
      <c r="BJ42">
        <v>29811</v>
      </c>
      <c r="BK42">
        <v>803792</v>
      </c>
      <c r="BL42">
        <v>3901644</v>
      </c>
      <c r="BM42">
        <v>636</v>
      </c>
      <c r="BN42">
        <v>292</v>
      </c>
      <c r="BO42">
        <v>928</v>
      </c>
    </row>
    <row r="43" spans="1:67">
      <c r="A43">
        <v>20011</v>
      </c>
      <c r="B43">
        <v>200012</v>
      </c>
      <c r="C43">
        <v>1126017</v>
      </c>
      <c r="D43">
        <v>996986</v>
      </c>
      <c r="E43">
        <v>129031</v>
      </c>
      <c r="F43">
        <v>0</v>
      </c>
      <c r="G43">
        <v>18408</v>
      </c>
      <c r="H43">
        <v>68886</v>
      </c>
      <c r="I43">
        <v>78553</v>
      </c>
      <c r="J43">
        <v>-15345</v>
      </c>
      <c r="K43">
        <v>270</v>
      </c>
      <c r="L43">
        <v>30124</v>
      </c>
      <c r="M43">
        <v>1961</v>
      </c>
      <c r="N43">
        <v>0</v>
      </c>
      <c r="O43">
        <v>107</v>
      </c>
      <c r="P43">
        <v>-18</v>
      </c>
      <c r="Q43">
        <v>31268</v>
      </c>
      <c r="R43">
        <v>0</v>
      </c>
      <c r="S43">
        <v>0</v>
      </c>
      <c r="T43">
        <v>31268</v>
      </c>
      <c r="U43">
        <v>10260</v>
      </c>
      <c r="V43">
        <v>21008</v>
      </c>
      <c r="W43">
        <v>21008</v>
      </c>
      <c r="X43">
        <v>0</v>
      </c>
      <c r="Y43">
        <v>0</v>
      </c>
      <c r="Z43">
        <v>21008</v>
      </c>
      <c r="AA43">
        <v>0</v>
      </c>
      <c r="AB43">
        <v>0</v>
      </c>
      <c r="AC43">
        <v>21008</v>
      </c>
      <c r="AD43">
        <v>21008</v>
      </c>
      <c r="AE43">
        <v>1</v>
      </c>
      <c r="AF43">
        <v>0</v>
      </c>
      <c r="AG43">
        <v>0</v>
      </c>
      <c r="AH43">
        <v>18230554</v>
      </c>
      <c r="AI43">
        <v>18221544</v>
      </c>
      <c r="AJ43">
        <v>9010</v>
      </c>
      <c r="AK43">
        <v>1765467</v>
      </c>
      <c r="AL43">
        <v>0</v>
      </c>
      <c r="AM43">
        <v>186</v>
      </c>
      <c r="AN43">
        <v>0</v>
      </c>
      <c r="AO43">
        <v>0</v>
      </c>
      <c r="AP43">
        <v>350</v>
      </c>
      <c r="AQ43">
        <v>0</v>
      </c>
      <c r="AR43">
        <v>14822</v>
      </c>
      <c r="AS43">
        <v>370</v>
      </c>
      <c r="AT43">
        <v>20011750</v>
      </c>
      <c r="AU43">
        <v>18476955</v>
      </c>
      <c r="AV43">
        <v>0</v>
      </c>
      <c r="AW43">
        <v>0</v>
      </c>
      <c r="AX43">
        <v>18555</v>
      </c>
      <c r="AY43">
        <v>0</v>
      </c>
      <c r="AZ43">
        <v>0</v>
      </c>
      <c r="BA43">
        <v>750000</v>
      </c>
      <c r="BB43">
        <v>600000</v>
      </c>
      <c r="BC43">
        <v>145320</v>
      </c>
      <c r="BD43">
        <v>0</v>
      </c>
      <c r="BE43">
        <v>20920</v>
      </c>
      <c r="BF43">
        <v>0</v>
      </c>
      <c r="BG43">
        <v>20920</v>
      </c>
      <c r="BH43">
        <v>0</v>
      </c>
      <c r="BI43">
        <v>0</v>
      </c>
      <c r="BJ43">
        <v>0</v>
      </c>
      <c r="BK43">
        <v>766240</v>
      </c>
      <c r="BL43">
        <v>20011750</v>
      </c>
      <c r="BM43">
        <v>1</v>
      </c>
      <c r="BN43">
        <v>79743</v>
      </c>
      <c r="BO43">
        <v>79744</v>
      </c>
    </row>
  </sheetData>
  <sheetProtection password="BF77" sheet="1"/>
  <pageMargins left="0.7" right="0.7" top="0.75" bottom="0.75" header="0.3" footer="0.3"/>
  <pageSetup paperSize="9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Ark8">
    <tabColor theme="2"/>
  </sheetPr>
  <dimension ref="A1:CH93"/>
  <sheetViews>
    <sheetView workbookViewId="0">
      <pane xSplit="2" ySplit="1" topLeftCell="C2" activePane="bottomRight" state="frozen"/>
      <selection pane="topRight" activeCell="C1" sqref="C1"/>
      <selection pane="bottomLeft" activeCell="A2" sqref="A2"/>
      <selection pane="bottomRight"/>
    </sheetView>
  </sheetViews>
  <sheetFormatPr defaultColWidth="11.42578125" defaultRowHeight="15"/>
  <cols>
    <col min="1" max="1" width="9.140625" customWidth="1"/>
    <col min="2" max="2" width="7" customWidth="1"/>
    <col min="3" max="4" width="9" customWidth="1"/>
    <col min="5" max="5" width="8" customWidth="1"/>
    <col min="6" max="6" width="7.28515625" customWidth="1"/>
    <col min="7" max="9" width="8" customWidth="1"/>
    <col min="10" max="10" width="8.7109375" customWidth="1"/>
    <col min="11" max="11" width="7.28515625" customWidth="1"/>
    <col min="12" max="13" width="8" customWidth="1"/>
    <col min="14" max="14" width="7.28515625" customWidth="1"/>
    <col min="15" max="15" width="8" customWidth="1"/>
    <col min="16" max="16" width="8.7109375" customWidth="1"/>
    <col min="17" max="17" width="7.28515625" customWidth="1"/>
    <col min="18" max="18" width="8.7109375" customWidth="1"/>
    <col min="19" max="19" width="8" customWidth="1"/>
    <col min="20" max="20" width="8.7109375" customWidth="1"/>
    <col min="21" max="21" width="8" customWidth="1"/>
    <col min="22" max="22" width="7.28515625" customWidth="1"/>
    <col min="23" max="24" width="10" customWidth="1"/>
    <col min="25" max="25" width="8" customWidth="1"/>
    <col min="26" max="27" width="9" customWidth="1"/>
    <col min="28" max="28" width="8" customWidth="1"/>
    <col min="29" max="29" width="7.28515625" customWidth="1"/>
    <col min="30" max="30" width="9" customWidth="1"/>
    <col min="31" max="31" width="7.28515625" customWidth="1"/>
    <col min="32" max="32" width="8" customWidth="1"/>
    <col min="33" max="38" width="7.28515625" customWidth="1"/>
    <col min="39" max="39" width="8" customWidth="1"/>
    <col min="40" max="40" width="9" customWidth="1"/>
    <col min="41" max="41" width="7.28515625" customWidth="1"/>
    <col min="42" max="42" width="11" customWidth="1"/>
    <col min="43" max="43" width="10" customWidth="1"/>
    <col min="44" max="44" width="8" customWidth="1"/>
    <col min="45" max="45" width="7.28515625" customWidth="1"/>
    <col min="46" max="46" width="11" customWidth="1"/>
    <col min="47" max="48" width="9" customWidth="1"/>
    <col min="49" max="50" width="7.28515625" customWidth="1"/>
    <col min="51" max="51" width="9" customWidth="1"/>
    <col min="52" max="52" width="7.28515625" customWidth="1"/>
    <col min="53" max="53" width="11" customWidth="1"/>
    <col min="54" max="58" width="7.28515625" customWidth="1"/>
    <col min="59" max="59" width="8" customWidth="1"/>
    <col min="60" max="60" width="9" customWidth="1"/>
    <col min="61" max="61" width="8" customWidth="1"/>
    <col min="62" max="68" width="7.28515625" customWidth="1"/>
    <col min="69" max="69" width="9" customWidth="1"/>
    <col min="70" max="70" width="8" customWidth="1"/>
    <col min="71" max="71" width="7.28515625" customWidth="1"/>
    <col min="72" max="75" width="9" customWidth="1"/>
    <col min="76" max="76" width="11" customWidth="1"/>
    <col min="77" max="81" width="7.28515625" customWidth="1"/>
    <col min="82" max="82" width="9" customWidth="1"/>
    <col min="83" max="83" width="7.28515625" customWidth="1"/>
    <col min="84" max="84" width="8" customWidth="1"/>
    <col min="85" max="85" width="9" customWidth="1"/>
    <col min="86" max="86" width="7.28515625" customWidth="1"/>
  </cols>
  <sheetData>
    <row r="1" spans="1:86">
      <c r="A1" t="s">
        <v>160</v>
      </c>
      <c r="B1" t="s">
        <v>159</v>
      </c>
      <c r="C1" t="s">
        <v>179</v>
      </c>
      <c r="D1" t="s">
        <v>180</v>
      </c>
      <c r="E1" t="s">
        <v>181</v>
      </c>
      <c r="F1" t="s">
        <v>183</v>
      </c>
      <c r="G1" t="s">
        <v>184</v>
      </c>
      <c r="H1" t="s">
        <v>185</v>
      </c>
      <c r="I1" t="s">
        <v>186</v>
      </c>
      <c r="J1" t="s">
        <v>187</v>
      </c>
      <c r="K1" t="s">
        <v>189</v>
      </c>
      <c r="L1" t="s">
        <v>190</v>
      </c>
      <c r="M1" t="s">
        <v>191</v>
      </c>
      <c r="N1" t="s">
        <v>193</v>
      </c>
      <c r="O1" t="s">
        <v>195</v>
      </c>
      <c r="P1" t="s">
        <v>196</v>
      </c>
      <c r="Q1" t="s">
        <v>198</v>
      </c>
      <c r="R1" t="s">
        <v>199</v>
      </c>
      <c r="S1" t="s">
        <v>200</v>
      </c>
      <c r="T1" t="s">
        <v>201</v>
      </c>
      <c r="U1" t="s">
        <v>202</v>
      </c>
      <c r="V1" t="s">
        <v>203</v>
      </c>
      <c r="W1" t="s">
        <v>204</v>
      </c>
      <c r="X1" t="s">
        <v>206</v>
      </c>
      <c r="Y1" t="s">
        <v>208</v>
      </c>
      <c r="Z1" t="s">
        <v>210</v>
      </c>
      <c r="AA1" t="s">
        <v>212</v>
      </c>
      <c r="AB1" t="s">
        <v>214</v>
      </c>
      <c r="AC1" t="s">
        <v>216</v>
      </c>
      <c r="AD1" t="s">
        <v>217</v>
      </c>
      <c r="AE1" t="s">
        <v>219</v>
      </c>
      <c r="AF1" t="s">
        <v>220</v>
      </c>
      <c r="AG1" t="s">
        <v>222</v>
      </c>
      <c r="AH1" t="s">
        <v>225</v>
      </c>
      <c r="AI1" t="s">
        <v>228</v>
      </c>
      <c r="AJ1" t="s">
        <v>230</v>
      </c>
      <c r="AK1" t="s">
        <v>232</v>
      </c>
      <c r="AL1" t="s">
        <v>235</v>
      </c>
      <c r="AM1" t="s">
        <v>238</v>
      </c>
      <c r="AN1" t="s">
        <v>240</v>
      </c>
      <c r="AO1" t="s">
        <v>242</v>
      </c>
      <c r="AP1" t="s">
        <v>243</v>
      </c>
      <c r="AQ1" t="s">
        <v>245</v>
      </c>
      <c r="AR1" t="s">
        <v>247</v>
      </c>
      <c r="AS1" t="s">
        <v>249</v>
      </c>
      <c r="AT1" t="s">
        <v>251</v>
      </c>
      <c r="AU1" t="s">
        <v>253</v>
      </c>
      <c r="AV1" t="s">
        <v>255</v>
      </c>
      <c r="AW1" t="s">
        <v>257</v>
      </c>
      <c r="AX1" t="s">
        <v>259</v>
      </c>
      <c r="AY1" t="s">
        <v>260</v>
      </c>
      <c r="AZ1" t="s">
        <v>261</v>
      </c>
      <c r="BA1" t="s">
        <v>263</v>
      </c>
      <c r="BB1" t="s">
        <v>266</v>
      </c>
      <c r="BC1" t="s">
        <v>268</v>
      </c>
      <c r="BD1" t="s">
        <v>270</v>
      </c>
      <c r="BE1" t="s">
        <v>272</v>
      </c>
      <c r="BF1" t="s">
        <v>274</v>
      </c>
      <c r="BG1" t="s">
        <v>276</v>
      </c>
      <c r="BH1" t="s">
        <v>277</v>
      </c>
      <c r="BI1" t="s">
        <v>279</v>
      </c>
      <c r="BJ1" t="s">
        <v>280</v>
      </c>
      <c r="BK1" t="s">
        <v>282</v>
      </c>
      <c r="BL1" t="s">
        <v>284</v>
      </c>
      <c r="BM1" t="s">
        <v>287</v>
      </c>
      <c r="BN1" t="s">
        <v>290</v>
      </c>
      <c r="BO1" t="s">
        <v>293</v>
      </c>
      <c r="BP1" t="s">
        <v>296</v>
      </c>
      <c r="BQ1" t="s">
        <v>298</v>
      </c>
      <c r="BR1" t="s">
        <v>301</v>
      </c>
      <c r="BS1" t="s">
        <v>304</v>
      </c>
      <c r="BT1" t="s">
        <v>306</v>
      </c>
      <c r="BU1" t="s">
        <v>308</v>
      </c>
      <c r="BV1" t="s">
        <v>311</v>
      </c>
      <c r="BW1" t="s">
        <v>312</v>
      </c>
      <c r="BX1" t="s">
        <v>313</v>
      </c>
      <c r="BY1" t="s">
        <v>318</v>
      </c>
      <c r="BZ1" t="s">
        <v>321</v>
      </c>
      <c r="CA1" t="s">
        <v>324</v>
      </c>
      <c r="CB1" t="s">
        <v>327</v>
      </c>
      <c r="CC1" t="s">
        <v>329</v>
      </c>
      <c r="CD1" t="s">
        <v>333</v>
      </c>
      <c r="CE1" t="s">
        <v>336</v>
      </c>
      <c r="CF1" t="s">
        <v>339</v>
      </c>
      <c r="CG1" t="s">
        <v>340</v>
      </c>
      <c r="CH1" t="s">
        <v>203</v>
      </c>
    </row>
    <row r="2" spans="1:86">
      <c r="A2">
        <v>200512</v>
      </c>
      <c r="B2">
        <v>20001</v>
      </c>
      <c r="C2">
        <v>23486477</v>
      </c>
      <c r="D2">
        <v>19827642</v>
      </c>
      <c r="E2">
        <v>3658835</v>
      </c>
      <c r="F2">
        <v>324700</v>
      </c>
      <c r="G2">
        <v>1107967</v>
      </c>
      <c r="H2">
        <v>206781</v>
      </c>
      <c r="I2">
        <v>4884721</v>
      </c>
      <c r="J2">
        <v>1621014</v>
      </c>
      <c r="K2">
        <v>4203</v>
      </c>
      <c r="L2">
        <v>2201943</v>
      </c>
      <c r="M2">
        <v>361248</v>
      </c>
      <c r="N2">
        <v>95</v>
      </c>
      <c r="O2">
        <v>-251402</v>
      </c>
      <c r="P2">
        <v>1403192</v>
      </c>
      <c r="Q2">
        <v>0</v>
      </c>
      <c r="R2">
        <v>5601246</v>
      </c>
      <c r="S2">
        <v>1204317</v>
      </c>
      <c r="T2">
        <v>4396929</v>
      </c>
      <c r="U2">
        <v>20870</v>
      </c>
      <c r="V2">
        <v>0</v>
      </c>
      <c r="W2">
        <v>117460094</v>
      </c>
      <c r="X2">
        <v>440022811</v>
      </c>
      <c r="Y2">
        <v>1030773</v>
      </c>
      <c r="Z2">
        <v>57874812</v>
      </c>
      <c r="AA2">
        <v>0</v>
      </c>
      <c r="AB2">
        <v>7601352</v>
      </c>
      <c r="AC2">
        <v>80003</v>
      </c>
      <c r="AD2">
        <v>9789908</v>
      </c>
      <c r="AE2">
        <v>0</v>
      </c>
      <c r="AF2">
        <v>3163242</v>
      </c>
      <c r="AG2">
        <v>314534</v>
      </c>
      <c r="AH2">
        <v>0</v>
      </c>
      <c r="AI2">
        <v>314534</v>
      </c>
      <c r="AJ2">
        <v>134459</v>
      </c>
      <c r="AK2">
        <v>181440</v>
      </c>
      <c r="AL2">
        <v>151067</v>
      </c>
      <c r="AM2">
        <v>21669</v>
      </c>
      <c r="AN2">
        <v>4503014</v>
      </c>
      <c r="AO2">
        <v>104891</v>
      </c>
      <c r="AP2">
        <v>642454939</v>
      </c>
      <c r="AQ2">
        <v>27859365</v>
      </c>
      <c r="AR2">
        <v>0</v>
      </c>
      <c r="AS2">
        <v>0</v>
      </c>
      <c r="AT2">
        <v>539934493</v>
      </c>
      <c r="AU2">
        <v>0</v>
      </c>
      <c r="AV2">
        <v>3978501</v>
      </c>
      <c r="AW2">
        <v>0</v>
      </c>
      <c r="AX2">
        <v>0</v>
      </c>
      <c r="AY2">
        <v>14140525</v>
      </c>
      <c r="AZ2">
        <v>0</v>
      </c>
      <c r="BA2">
        <v>585912884</v>
      </c>
      <c r="BB2">
        <v>186931</v>
      </c>
      <c r="BC2">
        <v>814596</v>
      </c>
      <c r="BD2">
        <v>205757</v>
      </c>
      <c r="BE2">
        <v>0</v>
      </c>
      <c r="BF2">
        <v>534000</v>
      </c>
      <c r="BG2">
        <v>1741284</v>
      </c>
      <c r="BH2">
        <v>7661521</v>
      </c>
      <c r="BI2">
        <v>1182216</v>
      </c>
      <c r="BJ2">
        <v>0</v>
      </c>
      <c r="BK2">
        <v>87494</v>
      </c>
      <c r="BL2">
        <v>81408</v>
      </c>
      <c r="BM2">
        <v>6086</v>
      </c>
      <c r="BN2">
        <v>0</v>
      </c>
      <c r="BO2">
        <v>0</v>
      </c>
      <c r="BP2">
        <v>0</v>
      </c>
      <c r="BQ2">
        <v>27234193</v>
      </c>
      <c r="BR2">
        <v>1005014</v>
      </c>
      <c r="BS2">
        <v>0</v>
      </c>
      <c r="BT2">
        <v>22596721</v>
      </c>
      <c r="BU2">
        <v>3632458</v>
      </c>
      <c r="BV2">
        <v>18635347</v>
      </c>
      <c r="BW2">
        <v>47139250</v>
      </c>
      <c r="BX2">
        <v>642454939</v>
      </c>
      <c r="BY2">
        <v>0</v>
      </c>
      <c r="BZ2">
        <v>0</v>
      </c>
      <c r="CA2">
        <v>0</v>
      </c>
      <c r="CB2">
        <v>0</v>
      </c>
      <c r="CC2">
        <v>0</v>
      </c>
      <c r="CD2">
        <v>60192</v>
      </c>
      <c r="CE2">
        <v>0</v>
      </c>
      <c r="CF2">
        <v>1365550</v>
      </c>
      <c r="CG2">
        <v>1425742</v>
      </c>
      <c r="CH2" s="65">
        <v>0</v>
      </c>
    </row>
    <row r="3" spans="1:86">
      <c r="A3">
        <v>200612</v>
      </c>
      <c r="B3">
        <v>20001</v>
      </c>
      <c r="C3">
        <v>23100967</v>
      </c>
      <c r="D3">
        <v>19932424</v>
      </c>
      <c r="E3">
        <v>3168543</v>
      </c>
      <c r="F3">
        <v>359081</v>
      </c>
      <c r="G3">
        <v>813417</v>
      </c>
      <c r="H3">
        <v>174705</v>
      </c>
      <c r="I3">
        <v>4166335</v>
      </c>
      <c r="J3">
        <v>2160535</v>
      </c>
      <c r="K3">
        <v>15916</v>
      </c>
      <c r="L3">
        <v>2319146</v>
      </c>
      <c r="M3">
        <v>406794</v>
      </c>
      <c r="N3">
        <v>244</v>
      </c>
      <c r="O3">
        <v>-326447</v>
      </c>
      <c r="P3">
        <v>1952437</v>
      </c>
      <c r="Q3">
        <v>0</v>
      </c>
      <c r="R3">
        <v>5895486</v>
      </c>
      <c r="S3">
        <v>1149423</v>
      </c>
      <c r="T3">
        <v>4746063</v>
      </c>
      <c r="U3">
        <v>166861</v>
      </c>
      <c r="V3">
        <v>0</v>
      </c>
      <c r="W3">
        <v>213463762</v>
      </c>
      <c r="X3">
        <v>451923811</v>
      </c>
      <c r="Y3">
        <v>1116906</v>
      </c>
      <c r="Z3">
        <v>50511737</v>
      </c>
      <c r="AA3">
        <v>0</v>
      </c>
      <c r="AB3">
        <v>9092197</v>
      </c>
      <c r="AC3">
        <v>141596</v>
      </c>
      <c r="AD3">
        <v>14694869</v>
      </c>
      <c r="AE3">
        <v>0</v>
      </c>
      <c r="AF3">
        <v>3968279</v>
      </c>
      <c r="AG3">
        <v>343992</v>
      </c>
      <c r="AH3">
        <v>0</v>
      </c>
      <c r="AI3">
        <v>343992</v>
      </c>
      <c r="AJ3">
        <v>144483</v>
      </c>
      <c r="AK3">
        <v>37542</v>
      </c>
      <c r="AL3">
        <v>218297</v>
      </c>
      <c r="AM3">
        <v>6002</v>
      </c>
      <c r="AN3">
        <v>8146721</v>
      </c>
      <c r="AO3">
        <v>125489</v>
      </c>
      <c r="AP3">
        <v>754102544</v>
      </c>
      <c r="AQ3">
        <v>38100713</v>
      </c>
      <c r="AR3">
        <v>0</v>
      </c>
      <c r="AS3">
        <v>0</v>
      </c>
      <c r="AT3">
        <v>634850546</v>
      </c>
      <c r="AU3">
        <v>13099</v>
      </c>
      <c r="AV3">
        <v>3443960</v>
      </c>
      <c r="AW3">
        <v>0</v>
      </c>
      <c r="AX3">
        <v>0</v>
      </c>
      <c r="AY3">
        <v>16491079</v>
      </c>
      <c r="AZ3">
        <v>0</v>
      </c>
      <c r="BA3">
        <v>692899397</v>
      </c>
      <c r="BB3">
        <v>186835</v>
      </c>
      <c r="BC3">
        <v>788317</v>
      </c>
      <c r="BD3">
        <v>162108</v>
      </c>
      <c r="BE3">
        <v>0</v>
      </c>
      <c r="BF3">
        <v>629100</v>
      </c>
      <c r="BG3">
        <v>1766360</v>
      </c>
      <c r="BH3">
        <v>7449947</v>
      </c>
      <c r="BI3">
        <v>1182216</v>
      </c>
      <c r="BJ3">
        <v>0</v>
      </c>
      <c r="BK3">
        <v>97621</v>
      </c>
      <c r="BL3">
        <v>90673</v>
      </c>
      <c r="BM3">
        <v>6948</v>
      </c>
      <c r="BN3">
        <v>0</v>
      </c>
      <c r="BO3">
        <v>0</v>
      </c>
      <c r="BP3">
        <v>0</v>
      </c>
      <c r="BQ3">
        <v>25774687</v>
      </c>
      <c r="BR3">
        <v>2438961</v>
      </c>
      <c r="BS3">
        <v>0</v>
      </c>
      <c r="BT3">
        <v>23335726</v>
      </c>
      <c r="BU3">
        <v>0</v>
      </c>
      <c r="BV3">
        <v>24932317</v>
      </c>
      <c r="BW3">
        <v>51986841</v>
      </c>
      <c r="BX3">
        <v>754102544</v>
      </c>
      <c r="BY3">
        <v>0</v>
      </c>
      <c r="BZ3">
        <v>0</v>
      </c>
      <c r="CA3">
        <v>0</v>
      </c>
      <c r="CB3">
        <v>0</v>
      </c>
      <c r="CC3">
        <v>0</v>
      </c>
      <c r="CD3">
        <v>47743</v>
      </c>
      <c r="CE3">
        <v>0</v>
      </c>
      <c r="CF3">
        <v>1916771</v>
      </c>
      <c r="CG3">
        <v>1964514</v>
      </c>
      <c r="CH3" s="65">
        <v>0</v>
      </c>
    </row>
    <row r="4" spans="1:86">
      <c r="A4">
        <v>200712</v>
      </c>
      <c r="B4">
        <v>20001</v>
      </c>
      <c r="C4">
        <v>32017861</v>
      </c>
      <c r="D4">
        <v>28533433</v>
      </c>
      <c r="E4">
        <v>3484428</v>
      </c>
      <c r="F4">
        <v>183953</v>
      </c>
      <c r="G4">
        <v>810676</v>
      </c>
      <c r="H4">
        <v>203203</v>
      </c>
      <c r="I4">
        <v>4275854</v>
      </c>
      <c r="J4">
        <v>-136458</v>
      </c>
      <c r="K4">
        <v>4771</v>
      </c>
      <c r="L4">
        <v>2243275</v>
      </c>
      <c r="M4">
        <v>453603</v>
      </c>
      <c r="N4">
        <v>479</v>
      </c>
      <c r="O4">
        <v>-55406</v>
      </c>
      <c r="P4">
        <v>2374520</v>
      </c>
      <c r="Q4">
        <v>0</v>
      </c>
      <c r="R4">
        <v>3876736</v>
      </c>
      <c r="S4">
        <v>979396</v>
      </c>
      <c r="T4">
        <v>2897340</v>
      </c>
      <c r="U4">
        <v>31711</v>
      </c>
      <c r="V4">
        <v>0</v>
      </c>
      <c r="W4">
        <v>322559158</v>
      </c>
      <c r="X4">
        <v>474062135</v>
      </c>
      <c r="Y4">
        <v>648863</v>
      </c>
      <c r="Z4">
        <v>62548110</v>
      </c>
      <c r="AA4">
        <v>0</v>
      </c>
      <c r="AB4">
        <v>7343882</v>
      </c>
      <c r="AC4">
        <v>188310</v>
      </c>
      <c r="AD4">
        <v>18773974</v>
      </c>
      <c r="AE4">
        <v>0</v>
      </c>
      <c r="AF4">
        <v>3956687</v>
      </c>
      <c r="AG4">
        <v>360429</v>
      </c>
      <c r="AH4">
        <v>0</v>
      </c>
      <c r="AI4">
        <v>360429</v>
      </c>
      <c r="AJ4">
        <v>155994</v>
      </c>
      <c r="AK4">
        <v>58980</v>
      </c>
      <c r="AL4">
        <v>258027</v>
      </c>
      <c r="AM4">
        <v>5201</v>
      </c>
      <c r="AN4">
        <v>10941887</v>
      </c>
      <c r="AO4">
        <v>120875</v>
      </c>
      <c r="AP4">
        <v>902014223</v>
      </c>
      <c r="AQ4">
        <v>63209622</v>
      </c>
      <c r="AR4">
        <v>0</v>
      </c>
      <c r="AS4">
        <v>0</v>
      </c>
      <c r="AT4">
        <v>724746452</v>
      </c>
      <c r="AU4">
        <v>27163</v>
      </c>
      <c r="AV4">
        <v>30560056</v>
      </c>
      <c r="AW4">
        <v>0</v>
      </c>
      <c r="AX4">
        <v>0</v>
      </c>
      <c r="AY4">
        <v>19876378</v>
      </c>
      <c r="AZ4">
        <v>0</v>
      </c>
      <c r="BA4">
        <v>838419671</v>
      </c>
      <c r="BB4">
        <v>178808</v>
      </c>
      <c r="BC4">
        <v>748230</v>
      </c>
      <c r="BD4">
        <v>110023</v>
      </c>
      <c r="BE4">
        <v>0</v>
      </c>
      <c r="BF4">
        <v>766897</v>
      </c>
      <c r="BG4">
        <v>1803958</v>
      </c>
      <c r="BH4">
        <v>7343297</v>
      </c>
      <c r="BI4">
        <v>1182216</v>
      </c>
      <c r="BJ4">
        <v>0</v>
      </c>
      <c r="BK4">
        <v>103750</v>
      </c>
      <c r="BL4">
        <v>88785</v>
      </c>
      <c r="BM4">
        <v>14965</v>
      </c>
      <c r="BN4">
        <v>0</v>
      </c>
      <c r="BO4">
        <v>0</v>
      </c>
      <c r="BP4">
        <v>0</v>
      </c>
      <c r="BQ4">
        <v>27692689</v>
      </c>
      <c r="BR4">
        <v>3435179</v>
      </c>
      <c r="BS4">
        <v>0</v>
      </c>
      <c r="BT4">
        <v>24257510</v>
      </c>
      <c r="BU4">
        <v>0</v>
      </c>
      <c r="BV4">
        <v>25468642</v>
      </c>
      <c r="BW4">
        <v>54447297</v>
      </c>
      <c r="BX4">
        <v>902014223</v>
      </c>
      <c r="BY4">
        <v>0</v>
      </c>
      <c r="BZ4">
        <v>0</v>
      </c>
      <c r="CA4">
        <v>0</v>
      </c>
      <c r="CB4">
        <v>0</v>
      </c>
      <c r="CC4">
        <v>0</v>
      </c>
      <c r="CD4">
        <v>111251</v>
      </c>
      <c r="CE4">
        <v>0</v>
      </c>
      <c r="CF4">
        <v>1529386</v>
      </c>
      <c r="CG4">
        <v>1640637</v>
      </c>
      <c r="CH4" s="65">
        <v>0</v>
      </c>
    </row>
    <row r="5" spans="1:86">
      <c r="A5">
        <v>200812</v>
      </c>
      <c r="B5">
        <v>20001</v>
      </c>
      <c r="C5">
        <v>40881241</v>
      </c>
      <c r="D5">
        <v>37151538</v>
      </c>
      <c r="E5">
        <v>3729703</v>
      </c>
      <c r="F5">
        <v>100399</v>
      </c>
      <c r="G5">
        <v>772048</v>
      </c>
      <c r="H5">
        <v>203518</v>
      </c>
      <c r="I5">
        <v>4398632</v>
      </c>
      <c r="J5">
        <v>-5352930</v>
      </c>
      <c r="K5">
        <v>77727</v>
      </c>
      <c r="L5">
        <v>2576124</v>
      </c>
      <c r="M5">
        <v>527644</v>
      </c>
      <c r="N5">
        <v>3741</v>
      </c>
      <c r="O5">
        <v>343831</v>
      </c>
      <c r="P5">
        <v>414478</v>
      </c>
      <c r="Q5">
        <v>0</v>
      </c>
      <c r="R5">
        <v>-3913434</v>
      </c>
      <c r="S5">
        <v>-371474</v>
      </c>
      <c r="T5">
        <v>-3541960</v>
      </c>
      <c r="U5">
        <v>78433</v>
      </c>
      <c r="V5">
        <v>0</v>
      </c>
      <c r="W5">
        <v>373238986</v>
      </c>
      <c r="X5">
        <v>505433330</v>
      </c>
      <c r="Y5">
        <v>721649</v>
      </c>
      <c r="Z5">
        <v>65564121</v>
      </c>
      <c r="AA5">
        <v>0</v>
      </c>
      <c r="AB5">
        <v>2998706</v>
      </c>
      <c r="AC5">
        <v>168381</v>
      </c>
      <c r="AD5">
        <v>23602947</v>
      </c>
      <c r="AE5">
        <v>0</v>
      </c>
      <c r="AF5">
        <v>5252010</v>
      </c>
      <c r="AG5">
        <v>25009</v>
      </c>
      <c r="AH5">
        <v>0</v>
      </c>
      <c r="AI5">
        <v>25009</v>
      </c>
      <c r="AJ5">
        <v>188378</v>
      </c>
      <c r="AK5">
        <v>115820</v>
      </c>
      <c r="AL5">
        <v>818114</v>
      </c>
      <c r="AM5">
        <v>51634</v>
      </c>
      <c r="AN5">
        <v>15606845</v>
      </c>
      <c r="AO5">
        <v>143855</v>
      </c>
      <c r="AP5">
        <v>994008218</v>
      </c>
      <c r="AQ5">
        <v>100910938</v>
      </c>
      <c r="AR5">
        <v>0</v>
      </c>
      <c r="AS5">
        <v>0</v>
      </c>
      <c r="AT5">
        <v>790325897</v>
      </c>
      <c r="AU5">
        <v>138088</v>
      </c>
      <c r="AV5">
        <v>19823131</v>
      </c>
      <c r="AW5">
        <v>0</v>
      </c>
      <c r="AX5">
        <v>0</v>
      </c>
      <c r="AY5">
        <v>23666784</v>
      </c>
      <c r="AZ5">
        <v>0</v>
      </c>
      <c r="BA5">
        <v>934864838</v>
      </c>
      <c r="BB5">
        <v>209253</v>
      </c>
      <c r="BC5">
        <v>851391</v>
      </c>
      <c r="BD5">
        <v>102411</v>
      </c>
      <c r="BE5">
        <v>0</v>
      </c>
      <c r="BF5">
        <v>19115</v>
      </c>
      <c r="BG5">
        <v>1182170</v>
      </c>
      <c r="BH5">
        <v>7583986</v>
      </c>
      <c r="BI5">
        <v>1182216</v>
      </c>
      <c r="BJ5">
        <v>0</v>
      </c>
      <c r="BK5">
        <v>1196</v>
      </c>
      <c r="BL5">
        <v>4654</v>
      </c>
      <c r="BM5">
        <v>-3458</v>
      </c>
      <c r="BN5">
        <v>0</v>
      </c>
      <c r="BO5">
        <v>0</v>
      </c>
      <c r="BP5">
        <v>0</v>
      </c>
      <c r="BQ5">
        <v>28621410</v>
      </c>
      <c r="BR5">
        <v>2843637</v>
      </c>
      <c r="BS5">
        <v>0</v>
      </c>
      <c r="BT5">
        <v>25777773</v>
      </c>
      <c r="BU5">
        <v>0</v>
      </c>
      <c r="BV5">
        <v>20572403</v>
      </c>
      <c r="BW5">
        <v>50377224</v>
      </c>
      <c r="BX5">
        <v>994008218</v>
      </c>
      <c r="BY5">
        <v>0</v>
      </c>
      <c r="BZ5">
        <v>0</v>
      </c>
      <c r="CA5">
        <v>0</v>
      </c>
      <c r="CB5">
        <v>0</v>
      </c>
      <c r="CC5">
        <v>0</v>
      </c>
      <c r="CD5">
        <v>69331</v>
      </c>
      <c r="CE5">
        <v>0</v>
      </c>
      <c r="CF5">
        <v>1507365</v>
      </c>
      <c r="CG5">
        <v>1576696</v>
      </c>
      <c r="CH5" s="65">
        <v>0</v>
      </c>
    </row>
    <row r="6" spans="1:86">
      <c r="A6">
        <v>200912</v>
      </c>
      <c r="B6">
        <v>20001</v>
      </c>
      <c r="C6">
        <v>40357119</v>
      </c>
      <c r="D6">
        <v>34845285</v>
      </c>
      <c r="E6">
        <v>5511835</v>
      </c>
      <c r="F6">
        <v>46437</v>
      </c>
      <c r="G6">
        <v>871511</v>
      </c>
      <c r="H6">
        <v>236453</v>
      </c>
      <c r="I6">
        <v>6193330</v>
      </c>
      <c r="J6">
        <v>2507675</v>
      </c>
      <c r="K6">
        <v>87036</v>
      </c>
      <c r="L6">
        <v>2618580</v>
      </c>
      <c r="M6">
        <v>592056</v>
      </c>
      <c r="N6">
        <v>116</v>
      </c>
      <c r="O6">
        <v>1216477</v>
      </c>
      <c r="P6">
        <v>-2629769</v>
      </c>
      <c r="Q6">
        <v>0</v>
      </c>
      <c r="R6">
        <v>1731043</v>
      </c>
      <c r="S6">
        <v>851261</v>
      </c>
      <c r="T6">
        <v>879781</v>
      </c>
      <c r="U6">
        <v>1691144</v>
      </c>
      <c r="V6">
        <v>0</v>
      </c>
      <c r="W6">
        <v>443104238</v>
      </c>
      <c r="X6">
        <v>550546336</v>
      </c>
      <c r="Y6">
        <v>1103232</v>
      </c>
      <c r="Z6">
        <v>51069539</v>
      </c>
      <c r="AA6">
        <v>0</v>
      </c>
      <c r="AB6">
        <v>4024890</v>
      </c>
      <c r="AC6">
        <v>151499</v>
      </c>
      <c r="AD6">
        <v>27240174</v>
      </c>
      <c r="AE6">
        <v>0</v>
      </c>
      <c r="AF6">
        <v>4881978</v>
      </c>
      <c r="AG6">
        <v>24530</v>
      </c>
      <c r="AH6">
        <v>0</v>
      </c>
      <c r="AI6">
        <v>24530</v>
      </c>
      <c r="AJ6">
        <v>238744</v>
      </c>
      <c r="AK6">
        <v>0</v>
      </c>
      <c r="AL6">
        <v>789718</v>
      </c>
      <c r="AM6">
        <v>159391</v>
      </c>
      <c r="AN6">
        <v>16305734</v>
      </c>
      <c r="AO6">
        <v>111694</v>
      </c>
      <c r="AP6">
        <v>1101442840</v>
      </c>
      <c r="AQ6">
        <v>97339305</v>
      </c>
      <c r="AR6">
        <v>0</v>
      </c>
      <c r="AS6">
        <v>0</v>
      </c>
      <c r="AT6">
        <v>907439441</v>
      </c>
      <c r="AU6">
        <v>194400</v>
      </c>
      <c r="AV6">
        <v>3811595</v>
      </c>
      <c r="AW6">
        <v>719944</v>
      </c>
      <c r="AX6">
        <v>0</v>
      </c>
      <c r="AY6">
        <v>25304115</v>
      </c>
      <c r="AZ6">
        <v>0</v>
      </c>
      <c r="BA6">
        <v>1034808800</v>
      </c>
      <c r="BB6">
        <v>276230</v>
      </c>
      <c r="BC6">
        <v>780881</v>
      </c>
      <c r="BD6">
        <v>107446</v>
      </c>
      <c r="BE6">
        <v>0</v>
      </c>
      <c r="BF6">
        <v>25408</v>
      </c>
      <c r="BG6">
        <v>1189965</v>
      </c>
      <c r="BH6">
        <v>14203445</v>
      </c>
      <c r="BI6">
        <v>1182216</v>
      </c>
      <c r="BJ6">
        <v>0</v>
      </c>
      <c r="BK6">
        <v>4654</v>
      </c>
      <c r="BL6">
        <v>4654</v>
      </c>
      <c r="BM6">
        <v>0</v>
      </c>
      <c r="BN6">
        <v>0</v>
      </c>
      <c r="BO6">
        <v>0</v>
      </c>
      <c r="BP6">
        <v>0</v>
      </c>
      <c r="BQ6">
        <v>26759760</v>
      </c>
      <c r="BR6">
        <v>0</v>
      </c>
      <c r="BS6">
        <v>0</v>
      </c>
      <c r="BT6">
        <v>26759760</v>
      </c>
      <c r="BU6">
        <v>0</v>
      </c>
      <c r="BV6">
        <v>23294000</v>
      </c>
      <c r="BW6">
        <v>51240630</v>
      </c>
      <c r="BX6">
        <v>1101442840</v>
      </c>
      <c r="BY6">
        <v>0</v>
      </c>
      <c r="BZ6">
        <v>0</v>
      </c>
      <c r="CA6">
        <v>0</v>
      </c>
      <c r="CB6">
        <v>0</v>
      </c>
      <c r="CC6">
        <v>0</v>
      </c>
      <c r="CD6">
        <v>47914</v>
      </c>
      <c r="CE6">
        <v>0</v>
      </c>
      <c r="CF6">
        <v>1420582</v>
      </c>
      <c r="CG6">
        <v>1468497</v>
      </c>
      <c r="CH6" s="65">
        <v>0</v>
      </c>
    </row>
    <row r="7" spans="1:86">
      <c r="A7">
        <v>201012</v>
      </c>
      <c r="B7">
        <v>20001</v>
      </c>
      <c r="C7">
        <v>36082126</v>
      </c>
      <c r="D7">
        <v>30750432</v>
      </c>
      <c r="E7">
        <v>5331694</v>
      </c>
      <c r="F7">
        <v>49118</v>
      </c>
      <c r="G7">
        <v>949307</v>
      </c>
      <c r="H7">
        <v>253261</v>
      </c>
      <c r="I7">
        <v>6076858</v>
      </c>
      <c r="J7">
        <v>-333459</v>
      </c>
      <c r="K7">
        <v>91649</v>
      </c>
      <c r="L7">
        <v>2642337</v>
      </c>
      <c r="M7">
        <v>648655</v>
      </c>
      <c r="N7">
        <v>2422</v>
      </c>
      <c r="O7">
        <v>711693</v>
      </c>
      <c r="P7">
        <v>2707574</v>
      </c>
      <c r="Q7">
        <v>0</v>
      </c>
      <c r="R7">
        <v>4537515</v>
      </c>
      <c r="S7">
        <v>461205</v>
      </c>
      <c r="T7">
        <v>4076310</v>
      </c>
      <c r="U7">
        <v>394152</v>
      </c>
      <c r="V7">
        <v>0</v>
      </c>
      <c r="W7">
        <v>489065659</v>
      </c>
      <c r="X7">
        <v>575476731</v>
      </c>
      <c r="Y7">
        <v>944056</v>
      </c>
      <c r="Z7">
        <v>58696520</v>
      </c>
      <c r="AA7">
        <v>0</v>
      </c>
      <c r="AB7">
        <v>4672568</v>
      </c>
      <c r="AC7">
        <v>149052</v>
      </c>
      <c r="AD7">
        <v>27929524</v>
      </c>
      <c r="AE7">
        <v>0</v>
      </c>
      <c r="AF7">
        <v>4499005</v>
      </c>
      <c r="AG7">
        <v>22918</v>
      </c>
      <c r="AH7">
        <v>0</v>
      </c>
      <c r="AI7">
        <v>22918</v>
      </c>
      <c r="AJ7">
        <v>305634</v>
      </c>
      <c r="AK7">
        <v>0</v>
      </c>
      <c r="AL7">
        <v>702795</v>
      </c>
      <c r="AM7">
        <v>273780</v>
      </c>
      <c r="AN7">
        <v>17052117</v>
      </c>
      <c r="AO7">
        <v>199284</v>
      </c>
      <c r="AP7">
        <v>1180383795</v>
      </c>
      <c r="AQ7">
        <v>79456312</v>
      </c>
      <c r="AR7">
        <v>0</v>
      </c>
      <c r="AS7">
        <v>0</v>
      </c>
      <c r="AT7">
        <v>1002523978</v>
      </c>
      <c r="AU7">
        <v>194924</v>
      </c>
      <c r="AV7">
        <v>4394052</v>
      </c>
      <c r="AW7">
        <v>128546</v>
      </c>
      <c r="AX7">
        <v>0</v>
      </c>
      <c r="AY7">
        <v>26531850</v>
      </c>
      <c r="AZ7">
        <v>0</v>
      </c>
      <c r="BA7">
        <v>1113229662</v>
      </c>
      <c r="BB7">
        <v>321540</v>
      </c>
      <c r="BC7">
        <v>580130</v>
      </c>
      <c r="BD7">
        <v>100480</v>
      </c>
      <c r="BE7">
        <v>0</v>
      </c>
      <c r="BF7">
        <v>26606</v>
      </c>
      <c r="BG7">
        <v>1028756</v>
      </c>
      <c r="BH7">
        <v>10805011</v>
      </c>
      <c r="BI7">
        <v>1182216</v>
      </c>
      <c r="BJ7">
        <v>0</v>
      </c>
      <c r="BK7">
        <v>3608</v>
      </c>
      <c r="BL7">
        <v>3608</v>
      </c>
      <c r="BM7">
        <v>0</v>
      </c>
      <c r="BN7">
        <v>0</v>
      </c>
      <c r="BO7">
        <v>0</v>
      </c>
      <c r="BP7">
        <v>0</v>
      </c>
      <c r="BQ7">
        <v>36847173</v>
      </c>
      <c r="BR7">
        <v>1356928</v>
      </c>
      <c r="BS7">
        <v>0</v>
      </c>
      <c r="BT7">
        <v>35490245</v>
      </c>
      <c r="BU7">
        <v>0</v>
      </c>
      <c r="BV7">
        <v>17287369</v>
      </c>
      <c r="BW7">
        <v>55320366</v>
      </c>
      <c r="BX7">
        <v>1180383795</v>
      </c>
      <c r="BY7">
        <v>0</v>
      </c>
      <c r="BZ7">
        <v>0</v>
      </c>
      <c r="CA7">
        <v>0</v>
      </c>
      <c r="CB7">
        <v>0</v>
      </c>
      <c r="CC7">
        <v>0</v>
      </c>
      <c r="CD7">
        <v>33752</v>
      </c>
      <c r="CE7">
        <v>0</v>
      </c>
      <c r="CF7">
        <v>1239223</v>
      </c>
      <c r="CG7">
        <v>1272975</v>
      </c>
      <c r="CH7" s="65">
        <v>0</v>
      </c>
    </row>
    <row r="8" spans="1:86">
      <c r="A8">
        <v>201112</v>
      </c>
      <c r="B8">
        <v>20001</v>
      </c>
      <c r="C8">
        <v>36446405</v>
      </c>
      <c r="D8">
        <v>31682234</v>
      </c>
      <c r="E8">
        <v>4764171</v>
      </c>
      <c r="F8">
        <v>61398</v>
      </c>
      <c r="G8">
        <v>896853</v>
      </c>
      <c r="H8">
        <v>250174</v>
      </c>
      <c r="I8">
        <v>5472248</v>
      </c>
      <c r="J8">
        <v>-2398889</v>
      </c>
      <c r="K8">
        <v>25600</v>
      </c>
      <c r="L8">
        <v>2711223</v>
      </c>
      <c r="M8">
        <v>671528</v>
      </c>
      <c r="N8">
        <v>3497</v>
      </c>
      <c r="O8">
        <v>569718</v>
      </c>
      <c r="P8">
        <v>773857</v>
      </c>
      <c r="Q8">
        <v>0</v>
      </c>
      <c r="R8">
        <v>-83150</v>
      </c>
      <c r="S8">
        <v>-344638</v>
      </c>
      <c r="T8">
        <v>261488</v>
      </c>
      <c r="U8">
        <v>4539572</v>
      </c>
      <c r="V8">
        <v>0</v>
      </c>
      <c r="W8">
        <v>515100172</v>
      </c>
      <c r="X8">
        <v>604709445</v>
      </c>
      <c r="Y8">
        <v>939791</v>
      </c>
      <c r="Z8">
        <v>68621026</v>
      </c>
      <c r="AA8">
        <v>0</v>
      </c>
      <c r="AB8">
        <v>3263519</v>
      </c>
      <c r="AC8">
        <v>148929</v>
      </c>
      <c r="AD8">
        <v>28713821</v>
      </c>
      <c r="AE8">
        <v>0</v>
      </c>
      <c r="AF8">
        <v>4137348</v>
      </c>
      <c r="AG8">
        <v>19613</v>
      </c>
      <c r="AH8">
        <v>0</v>
      </c>
      <c r="AI8">
        <v>19613</v>
      </c>
      <c r="AJ8">
        <v>309481</v>
      </c>
      <c r="AK8">
        <v>343517</v>
      </c>
      <c r="AL8">
        <v>661706</v>
      </c>
      <c r="AM8">
        <v>451048</v>
      </c>
      <c r="AN8">
        <v>18912965</v>
      </c>
      <c r="AO8">
        <v>201154</v>
      </c>
      <c r="AP8">
        <v>1251073107</v>
      </c>
      <c r="AQ8">
        <v>89064708</v>
      </c>
      <c r="AR8">
        <v>0</v>
      </c>
      <c r="AS8">
        <v>0</v>
      </c>
      <c r="AT8">
        <v>1060979379</v>
      </c>
      <c r="AU8">
        <v>195395</v>
      </c>
      <c r="AV8">
        <v>4420704</v>
      </c>
      <c r="AW8">
        <v>0</v>
      </c>
      <c r="AX8">
        <v>0</v>
      </c>
      <c r="AY8">
        <v>29171502</v>
      </c>
      <c r="AZ8">
        <v>0</v>
      </c>
      <c r="BA8">
        <v>1183831688</v>
      </c>
      <c r="BB8">
        <v>350690</v>
      </c>
      <c r="BC8">
        <v>491852</v>
      </c>
      <c r="BD8">
        <v>94287</v>
      </c>
      <c r="BE8">
        <v>0</v>
      </c>
      <c r="BF8">
        <v>30067</v>
      </c>
      <c r="BG8">
        <v>966896</v>
      </c>
      <c r="BH8">
        <v>10964519</v>
      </c>
      <c r="BI8">
        <v>1182216</v>
      </c>
      <c r="BJ8">
        <v>0</v>
      </c>
      <c r="BK8">
        <v>1906</v>
      </c>
      <c r="BL8">
        <v>1906</v>
      </c>
      <c r="BM8">
        <v>0</v>
      </c>
      <c r="BN8">
        <v>0</v>
      </c>
      <c r="BO8">
        <v>0</v>
      </c>
      <c r="BP8">
        <v>0</v>
      </c>
      <c r="BQ8">
        <v>49874857</v>
      </c>
      <c r="BR8">
        <v>2155144</v>
      </c>
      <c r="BS8">
        <v>0</v>
      </c>
      <c r="BT8">
        <v>47719713</v>
      </c>
      <c r="BU8">
        <v>0</v>
      </c>
      <c r="BV8">
        <v>4251025</v>
      </c>
      <c r="BW8">
        <v>55310004</v>
      </c>
      <c r="BX8">
        <v>1251073107</v>
      </c>
      <c r="BY8">
        <v>0</v>
      </c>
      <c r="BZ8">
        <v>0</v>
      </c>
      <c r="CA8">
        <v>0</v>
      </c>
      <c r="CB8">
        <v>0</v>
      </c>
      <c r="CC8">
        <v>0</v>
      </c>
      <c r="CD8">
        <v>23298</v>
      </c>
      <c r="CE8">
        <v>0</v>
      </c>
      <c r="CF8">
        <v>1957578</v>
      </c>
      <c r="CG8">
        <v>1980876</v>
      </c>
      <c r="CH8" s="65">
        <v>0</v>
      </c>
    </row>
    <row r="9" spans="1:86">
      <c r="A9">
        <v>201212</v>
      </c>
      <c r="B9">
        <v>20001</v>
      </c>
      <c r="C9">
        <v>33543652</v>
      </c>
      <c r="D9">
        <v>28188712</v>
      </c>
      <c r="E9">
        <v>5354939</v>
      </c>
      <c r="F9">
        <v>96903</v>
      </c>
      <c r="G9">
        <v>1042214</v>
      </c>
      <c r="H9">
        <v>276433</v>
      </c>
      <c r="I9">
        <v>6217623</v>
      </c>
      <c r="J9">
        <v>195503</v>
      </c>
      <c r="K9">
        <v>10922</v>
      </c>
      <c r="L9">
        <v>2509933</v>
      </c>
      <c r="M9">
        <v>729745</v>
      </c>
      <c r="N9">
        <v>97</v>
      </c>
      <c r="O9">
        <v>1056680</v>
      </c>
      <c r="P9">
        <v>718516</v>
      </c>
      <c r="Q9">
        <v>0</v>
      </c>
      <c r="R9">
        <v>2846110</v>
      </c>
      <c r="S9">
        <v>453920</v>
      </c>
      <c r="T9">
        <v>2392190</v>
      </c>
      <c r="U9">
        <v>2465259</v>
      </c>
      <c r="V9">
        <v>0</v>
      </c>
      <c r="W9">
        <v>578489104</v>
      </c>
      <c r="X9">
        <v>615135915</v>
      </c>
      <c r="Y9">
        <v>378039</v>
      </c>
      <c r="Z9">
        <v>38378675</v>
      </c>
      <c r="AA9">
        <v>0</v>
      </c>
      <c r="AB9">
        <v>2981928</v>
      </c>
      <c r="AC9">
        <v>155377</v>
      </c>
      <c r="AD9">
        <v>30188706</v>
      </c>
      <c r="AE9">
        <v>0</v>
      </c>
      <c r="AF9">
        <v>3653841</v>
      </c>
      <c r="AG9">
        <v>18434</v>
      </c>
      <c r="AH9">
        <v>0</v>
      </c>
      <c r="AI9">
        <v>18434</v>
      </c>
      <c r="AJ9">
        <v>324166</v>
      </c>
      <c r="AK9">
        <v>141025</v>
      </c>
      <c r="AL9">
        <v>170661</v>
      </c>
      <c r="AM9">
        <v>464791</v>
      </c>
      <c r="AN9">
        <v>16082945</v>
      </c>
      <c r="AO9">
        <v>190245</v>
      </c>
      <c r="AP9">
        <v>1289219111</v>
      </c>
      <c r="AQ9">
        <v>48596607</v>
      </c>
      <c r="AR9">
        <v>0</v>
      </c>
      <c r="AS9">
        <v>0</v>
      </c>
      <c r="AT9">
        <v>1145585416</v>
      </c>
      <c r="AU9">
        <v>181906</v>
      </c>
      <c r="AV9">
        <v>2025376</v>
      </c>
      <c r="AW9">
        <v>0</v>
      </c>
      <c r="AX9">
        <v>0</v>
      </c>
      <c r="AY9">
        <v>23570435</v>
      </c>
      <c r="AZ9">
        <v>0</v>
      </c>
      <c r="BA9">
        <v>1219959740</v>
      </c>
      <c r="BB9">
        <v>160763</v>
      </c>
      <c r="BC9">
        <v>393415</v>
      </c>
      <c r="BD9">
        <v>87238</v>
      </c>
      <c r="BE9">
        <v>0</v>
      </c>
      <c r="BF9">
        <v>26393</v>
      </c>
      <c r="BG9">
        <v>667808</v>
      </c>
      <c r="BH9">
        <v>11035227</v>
      </c>
      <c r="BI9">
        <v>1182216</v>
      </c>
      <c r="BJ9">
        <v>0</v>
      </c>
      <c r="BK9">
        <v>1906</v>
      </c>
      <c r="BL9">
        <v>1906</v>
      </c>
      <c r="BM9">
        <v>0</v>
      </c>
      <c r="BN9">
        <v>0</v>
      </c>
      <c r="BO9">
        <v>0</v>
      </c>
      <c r="BP9">
        <v>0</v>
      </c>
      <c r="BQ9">
        <v>46949831</v>
      </c>
      <c r="BR9">
        <v>2896031</v>
      </c>
      <c r="BS9">
        <v>0</v>
      </c>
      <c r="BT9">
        <v>44053800</v>
      </c>
      <c r="BU9">
        <v>0</v>
      </c>
      <c r="BV9">
        <v>9422382</v>
      </c>
      <c r="BW9">
        <v>57556335</v>
      </c>
      <c r="BX9">
        <v>1289219111</v>
      </c>
      <c r="BY9">
        <v>0</v>
      </c>
      <c r="BZ9">
        <v>0</v>
      </c>
      <c r="CA9">
        <v>0</v>
      </c>
      <c r="CB9">
        <v>0</v>
      </c>
      <c r="CC9">
        <v>0</v>
      </c>
      <c r="CD9">
        <v>9657</v>
      </c>
      <c r="CE9">
        <v>0</v>
      </c>
      <c r="CF9">
        <v>1610302</v>
      </c>
      <c r="CG9">
        <v>1619959</v>
      </c>
      <c r="CH9" s="65">
        <v>0</v>
      </c>
    </row>
    <row r="10" spans="1:86">
      <c r="A10">
        <v>201312</v>
      </c>
      <c r="B10">
        <v>20001</v>
      </c>
      <c r="C10">
        <v>29195023</v>
      </c>
      <c r="D10">
        <v>24779914</v>
      </c>
      <c r="E10">
        <v>4415109</v>
      </c>
      <c r="F10">
        <v>227859</v>
      </c>
      <c r="G10">
        <v>853890</v>
      </c>
      <c r="H10">
        <v>288660</v>
      </c>
      <c r="I10">
        <v>5208198</v>
      </c>
      <c r="J10">
        <v>779206</v>
      </c>
      <c r="K10">
        <v>17379</v>
      </c>
      <c r="L10">
        <v>2579770</v>
      </c>
      <c r="M10">
        <v>834625</v>
      </c>
      <c r="N10">
        <v>103116</v>
      </c>
      <c r="O10">
        <v>1836651</v>
      </c>
      <c r="P10">
        <v>738307</v>
      </c>
      <c r="Q10">
        <v>0</v>
      </c>
      <c r="R10">
        <v>1388928</v>
      </c>
      <c r="S10">
        <v>57721</v>
      </c>
      <c r="T10">
        <v>1331207</v>
      </c>
      <c r="U10">
        <v>1761187</v>
      </c>
      <c r="V10">
        <v>0</v>
      </c>
      <c r="W10">
        <v>589405603</v>
      </c>
      <c r="X10">
        <v>597445943</v>
      </c>
      <c r="Y10">
        <v>419893</v>
      </c>
      <c r="Z10">
        <v>26925290</v>
      </c>
      <c r="AA10">
        <v>0</v>
      </c>
      <c r="AB10">
        <v>2514101</v>
      </c>
      <c r="AC10">
        <v>117259</v>
      </c>
      <c r="AD10">
        <v>30865640</v>
      </c>
      <c r="AE10">
        <v>0</v>
      </c>
      <c r="AF10">
        <v>3004735</v>
      </c>
      <c r="AG10">
        <v>18418</v>
      </c>
      <c r="AH10">
        <v>0</v>
      </c>
      <c r="AI10">
        <v>18418</v>
      </c>
      <c r="AJ10">
        <v>310311</v>
      </c>
      <c r="AK10">
        <v>45634</v>
      </c>
      <c r="AL10">
        <v>154493</v>
      </c>
      <c r="AM10">
        <v>435965</v>
      </c>
      <c r="AN10">
        <v>14105339</v>
      </c>
      <c r="AO10">
        <v>189891</v>
      </c>
      <c r="AP10">
        <v>1267719702</v>
      </c>
      <c r="AQ10">
        <v>12668085</v>
      </c>
      <c r="AR10">
        <v>0</v>
      </c>
      <c r="AS10">
        <v>0</v>
      </c>
      <c r="AT10">
        <v>1160446824</v>
      </c>
      <c r="AU10">
        <v>3772491</v>
      </c>
      <c r="AV10">
        <v>861721</v>
      </c>
      <c r="AW10">
        <v>0</v>
      </c>
      <c r="AX10">
        <v>0</v>
      </c>
      <c r="AY10">
        <v>19963479</v>
      </c>
      <c r="AZ10">
        <v>0</v>
      </c>
      <c r="BA10">
        <v>1197712600</v>
      </c>
      <c r="BB10">
        <v>200859</v>
      </c>
      <c r="BC10">
        <v>150536</v>
      </c>
      <c r="BD10">
        <v>80226</v>
      </c>
      <c r="BE10">
        <v>0</v>
      </c>
      <c r="BF10">
        <v>125692</v>
      </c>
      <c r="BG10">
        <v>557313</v>
      </c>
      <c r="BH10">
        <v>10733619</v>
      </c>
      <c r="BI10">
        <v>1182216</v>
      </c>
      <c r="BJ10">
        <v>0</v>
      </c>
      <c r="BK10">
        <v>1906</v>
      </c>
      <c r="BL10">
        <v>1906</v>
      </c>
      <c r="BM10">
        <v>0</v>
      </c>
      <c r="BN10">
        <v>0</v>
      </c>
      <c r="BO10">
        <v>0</v>
      </c>
      <c r="BP10">
        <v>0</v>
      </c>
      <c r="BQ10">
        <v>35955977</v>
      </c>
      <c r="BR10">
        <v>3554315</v>
      </c>
      <c r="BS10">
        <v>0</v>
      </c>
      <c r="BT10">
        <v>32401662</v>
      </c>
      <c r="BU10">
        <v>0</v>
      </c>
      <c r="BV10">
        <v>21576071</v>
      </c>
      <c r="BW10">
        <v>58716170</v>
      </c>
      <c r="BX10">
        <v>1267719702</v>
      </c>
      <c r="BY10">
        <v>0</v>
      </c>
      <c r="BZ10">
        <v>0</v>
      </c>
      <c r="CA10">
        <v>0</v>
      </c>
      <c r="CB10">
        <v>0</v>
      </c>
      <c r="CC10">
        <v>0</v>
      </c>
      <c r="CD10">
        <v>2106</v>
      </c>
      <c r="CE10">
        <v>0</v>
      </c>
      <c r="CF10">
        <v>1354209</v>
      </c>
      <c r="CG10">
        <v>1356315</v>
      </c>
      <c r="CH10" s="65">
        <v>0</v>
      </c>
    </row>
    <row r="11" spans="1:86">
      <c r="A11">
        <v>201412</v>
      </c>
      <c r="B11">
        <v>20001</v>
      </c>
      <c r="C11">
        <v>28710784</v>
      </c>
      <c r="D11">
        <v>24262244</v>
      </c>
      <c r="E11">
        <v>4448540</v>
      </c>
      <c r="F11">
        <v>55335</v>
      </c>
      <c r="G11">
        <v>855296</v>
      </c>
      <c r="H11">
        <v>130199</v>
      </c>
      <c r="I11">
        <v>5228972</v>
      </c>
      <c r="J11">
        <v>359455</v>
      </c>
      <c r="K11">
        <v>7553</v>
      </c>
      <c r="L11">
        <v>2388959</v>
      </c>
      <c r="M11">
        <v>1026230</v>
      </c>
      <c r="N11">
        <v>55330</v>
      </c>
      <c r="O11">
        <v>1723038</v>
      </c>
      <c r="P11">
        <v>-225371</v>
      </c>
      <c r="Q11">
        <v>0</v>
      </c>
      <c r="R11">
        <v>177052</v>
      </c>
      <c r="S11">
        <v>214756</v>
      </c>
      <c r="T11">
        <v>-37704</v>
      </c>
      <c r="U11">
        <v>227210</v>
      </c>
      <c r="V11">
        <v>0</v>
      </c>
      <c r="W11">
        <v>639443502</v>
      </c>
      <c r="X11">
        <v>582684615</v>
      </c>
      <c r="Y11">
        <v>447894</v>
      </c>
      <c r="Z11">
        <v>47744824</v>
      </c>
      <c r="AA11">
        <v>0</v>
      </c>
      <c r="AB11">
        <v>3069026</v>
      </c>
      <c r="AC11">
        <v>119193</v>
      </c>
      <c r="AD11">
        <v>30456311</v>
      </c>
      <c r="AE11">
        <v>0</v>
      </c>
      <c r="AF11">
        <v>2174846</v>
      </c>
      <c r="AG11">
        <v>15867</v>
      </c>
      <c r="AH11">
        <v>0</v>
      </c>
      <c r="AI11">
        <v>15867</v>
      </c>
      <c r="AJ11">
        <v>234839</v>
      </c>
      <c r="AK11">
        <v>12914</v>
      </c>
      <c r="AL11">
        <v>125720</v>
      </c>
      <c r="AM11">
        <v>476080</v>
      </c>
      <c r="AN11">
        <v>14642211</v>
      </c>
      <c r="AO11">
        <v>190467</v>
      </c>
      <c r="AP11">
        <v>1322065519</v>
      </c>
      <c r="AQ11">
        <v>22811408</v>
      </c>
      <c r="AR11">
        <v>0</v>
      </c>
      <c r="AS11">
        <v>0</v>
      </c>
      <c r="AT11">
        <v>1204486670</v>
      </c>
      <c r="AU11">
        <v>3826325</v>
      </c>
      <c r="AV11">
        <v>1188205</v>
      </c>
      <c r="AW11">
        <v>0</v>
      </c>
      <c r="AX11">
        <v>0</v>
      </c>
      <c r="AY11">
        <v>19267578</v>
      </c>
      <c r="AZ11">
        <v>0</v>
      </c>
      <c r="BA11">
        <v>1251580186</v>
      </c>
      <c r="BB11">
        <v>197681</v>
      </c>
      <c r="BC11">
        <v>126477</v>
      </c>
      <c r="BD11">
        <v>73963</v>
      </c>
      <c r="BE11">
        <v>0</v>
      </c>
      <c r="BF11">
        <v>86912</v>
      </c>
      <c r="BG11">
        <v>485033</v>
      </c>
      <c r="BH11">
        <v>11350306</v>
      </c>
      <c r="BI11">
        <v>1182216</v>
      </c>
      <c r="BJ11">
        <v>0</v>
      </c>
      <c r="BK11">
        <v>1906</v>
      </c>
      <c r="BL11">
        <v>1906</v>
      </c>
      <c r="BM11">
        <v>0</v>
      </c>
      <c r="BN11">
        <v>0</v>
      </c>
      <c r="BO11">
        <v>0</v>
      </c>
      <c r="BP11">
        <v>0</v>
      </c>
      <c r="BQ11">
        <v>34121835</v>
      </c>
      <c r="BR11">
        <v>3146921</v>
      </c>
      <c r="BS11">
        <v>0</v>
      </c>
      <c r="BT11">
        <v>30974914</v>
      </c>
      <c r="BU11">
        <v>0</v>
      </c>
      <c r="BV11">
        <v>23344036</v>
      </c>
      <c r="BW11">
        <v>58649993</v>
      </c>
      <c r="BX11">
        <v>1322065519</v>
      </c>
      <c r="BY11">
        <v>0</v>
      </c>
      <c r="BZ11">
        <v>0</v>
      </c>
      <c r="CA11">
        <v>0</v>
      </c>
      <c r="CB11">
        <v>0</v>
      </c>
      <c r="CC11">
        <v>0</v>
      </c>
      <c r="CD11">
        <v>582</v>
      </c>
      <c r="CE11">
        <v>0</v>
      </c>
      <c r="CF11">
        <v>1120575</v>
      </c>
      <c r="CG11">
        <v>1121157</v>
      </c>
      <c r="CH11" s="65">
        <v>0</v>
      </c>
    </row>
    <row r="12" spans="1:86">
      <c r="A12">
        <v>201512</v>
      </c>
      <c r="B12">
        <v>20001</v>
      </c>
      <c r="C12">
        <v>25577311</v>
      </c>
      <c r="D12">
        <v>20560756</v>
      </c>
      <c r="E12">
        <v>5016555</v>
      </c>
      <c r="F12">
        <v>99728</v>
      </c>
      <c r="G12">
        <v>977264</v>
      </c>
      <c r="H12">
        <v>175549</v>
      </c>
      <c r="I12">
        <v>5917998</v>
      </c>
      <c r="J12">
        <v>-234612</v>
      </c>
      <c r="K12">
        <v>5271</v>
      </c>
      <c r="L12">
        <v>2267599</v>
      </c>
      <c r="M12">
        <v>2134022</v>
      </c>
      <c r="N12">
        <v>121804</v>
      </c>
      <c r="O12">
        <v>586080</v>
      </c>
      <c r="P12">
        <v>3165239</v>
      </c>
      <c r="Q12">
        <v>0</v>
      </c>
      <c r="R12">
        <v>3744391</v>
      </c>
      <c r="S12">
        <v>546881</v>
      </c>
      <c r="T12">
        <v>3197510</v>
      </c>
      <c r="U12">
        <v>350892</v>
      </c>
      <c r="V12">
        <v>0</v>
      </c>
      <c r="W12">
        <v>624478594</v>
      </c>
      <c r="X12">
        <v>549853482</v>
      </c>
      <c r="Y12">
        <v>262919</v>
      </c>
      <c r="Z12">
        <v>56052558</v>
      </c>
      <c r="AA12">
        <v>0</v>
      </c>
      <c r="AB12">
        <v>3733063</v>
      </c>
      <c r="AC12">
        <v>122173</v>
      </c>
      <c r="AD12">
        <v>35594422</v>
      </c>
      <c r="AE12">
        <v>0</v>
      </c>
      <c r="AF12">
        <v>217161</v>
      </c>
      <c r="AG12">
        <v>15857</v>
      </c>
      <c r="AH12">
        <v>0</v>
      </c>
      <c r="AI12">
        <v>15857</v>
      </c>
      <c r="AJ12">
        <v>203736</v>
      </c>
      <c r="AK12">
        <v>0</v>
      </c>
      <c r="AL12">
        <v>103218</v>
      </c>
      <c r="AM12">
        <v>395711</v>
      </c>
      <c r="AN12">
        <v>10883721</v>
      </c>
      <c r="AO12">
        <v>190681</v>
      </c>
      <c r="AP12">
        <v>1282458188</v>
      </c>
      <c r="AQ12">
        <v>17724239</v>
      </c>
      <c r="AR12">
        <v>0</v>
      </c>
      <c r="AS12">
        <v>0</v>
      </c>
      <c r="AT12">
        <v>1169616073</v>
      </c>
      <c r="AU12">
        <v>3794522</v>
      </c>
      <c r="AV12">
        <v>426531</v>
      </c>
      <c r="AW12">
        <v>15883</v>
      </c>
      <c r="AX12">
        <v>0</v>
      </c>
      <c r="AY12">
        <v>14123919</v>
      </c>
      <c r="AZ12">
        <v>0</v>
      </c>
      <c r="BA12">
        <v>1205701167</v>
      </c>
      <c r="BB12">
        <v>168655</v>
      </c>
      <c r="BC12">
        <v>70019</v>
      </c>
      <c r="BD12">
        <v>63168</v>
      </c>
      <c r="BE12">
        <v>0</v>
      </c>
      <c r="BF12">
        <v>87690</v>
      </c>
      <c r="BG12">
        <v>389532</v>
      </c>
      <c r="BH12">
        <v>10907230</v>
      </c>
      <c r="BI12">
        <v>1182216</v>
      </c>
      <c r="BJ12">
        <v>0</v>
      </c>
      <c r="BK12">
        <v>1161</v>
      </c>
      <c r="BL12">
        <v>1161</v>
      </c>
      <c r="BM12">
        <v>0</v>
      </c>
      <c r="BN12">
        <v>0</v>
      </c>
      <c r="BO12">
        <v>0</v>
      </c>
      <c r="BP12">
        <v>0</v>
      </c>
      <c r="BQ12">
        <v>36849518</v>
      </c>
      <c r="BR12">
        <v>6288350</v>
      </c>
      <c r="BS12">
        <v>0</v>
      </c>
      <c r="BT12">
        <v>26787228</v>
      </c>
      <c r="BU12">
        <v>3773940</v>
      </c>
      <c r="BV12">
        <v>27427364</v>
      </c>
      <c r="BW12">
        <v>65460259</v>
      </c>
      <c r="BX12">
        <v>1282458188</v>
      </c>
      <c r="BY12">
        <v>0</v>
      </c>
      <c r="BZ12">
        <v>0</v>
      </c>
      <c r="CA12">
        <v>0</v>
      </c>
      <c r="CB12">
        <v>0</v>
      </c>
      <c r="CC12">
        <v>0</v>
      </c>
      <c r="CD12">
        <v>480</v>
      </c>
      <c r="CE12">
        <v>0</v>
      </c>
      <c r="CF12">
        <v>1196942</v>
      </c>
      <c r="CG12">
        <v>1197422</v>
      </c>
      <c r="CH12" s="65">
        <v>0</v>
      </c>
    </row>
    <row r="13" spans="1:86">
      <c r="A13">
        <v>200512</v>
      </c>
      <c r="B13">
        <v>20002</v>
      </c>
      <c r="C13">
        <v>26335054</v>
      </c>
      <c r="D13">
        <v>22082288</v>
      </c>
      <c r="E13">
        <v>4252766</v>
      </c>
      <c r="F13">
        <v>8154</v>
      </c>
      <c r="G13">
        <v>946748</v>
      </c>
      <c r="H13">
        <v>863599</v>
      </c>
      <c r="I13">
        <v>4344069</v>
      </c>
      <c r="J13">
        <v>-252962</v>
      </c>
      <c r="K13">
        <v>20750</v>
      </c>
      <c r="L13">
        <v>1174905</v>
      </c>
      <c r="M13">
        <v>1817</v>
      </c>
      <c r="N13">
        <v>0</v>
      </c>
      <c r="O13">
        <v>-117887</v>
      </c>
      <c r="P13">
        <v>77946</v>
      </c>
      <c r="Q13">
        <v>0</v>
      </c>
      <c r="R13">
        <v>3130968</v>
      </c>
      <c r="S13">
        <v>737555</v>
      </c>
      <c r="T13">
        <v>2393413</v>
      </c>
      <c r="U13">
        <v>6730</v>
      </c>
      <c r="V13">
        <v>0</v>
      </c>
      <c r="W13">
        <v>16929291</v>
      </c>
      <c r="X13">
        <v>569091956</v>
      </c>
      <c r="Y13">
        <v>528528</v>
      </c>
      <c r="Z13">
        <v>35699854</v>
      </c>
      <c r="AA13">
        <v>0</v>
      </c>
      <c r="AB13">
        <v>97494</v>
      </c>
      <c r="AC13">
        <v>0</v>
      </c>
      <c r="AD13">
        <v>203232</v>
      </c>
      <c r="AE13">
        <v>0</v>
      </c>
      <c r="AF13">
        <v>0</v>
      </c>
      <c r="AG13">
        <v>157775</v>
      </c>
      <c r="AH13">
        <v>0</v>
      </c>
      <c r="AI13">
        <v>157775</v>
      </c>
      <c r="AJ13">
        <v>14075</v>
      </c>
      <c r="AK13">
        <v>11427</v>
      </c>
      <c r="AL13">
        <v>85000</v>
      </c>
      <c r="AM13">
        <v>0</v>
      </c>
      <c r="AN13">
        <v>3020294</v>
      </c>
      <c r="AO13">
        <v>13944</v>
      </c>
      <c r="AP13">
        <v>625859600</v>
      </c>
      <c r="AQ13">
        <v>45390211</v>
      </c>
      <c r="AR13">
        <v>0</v>
      </c>
      <c r="AS13">
        <v>0</v>
      </c>
      <c r="AT13">
        <v>536530277</v>
      </c>
      <c r="AU13">
        <v>0</v>
      </c>
      <c r="AV13">
        <v>0</v>
      </c>
      <c r="AW13">
        <v>0</v>
      </c>
      <c r="AX13">
        <v>0</v>
      </c>
      <c r="AY13">
        <v>12599447</v>
      </c>
      <c r="AZ13">
        <v>59863</v>
      </c>
      <c r="BA13">
        <v>594579798</v>
      </c>
      <c r="BB13">
        <v>0</v>
      </c>
      <c r="BC13">
        <v>0</v>
      </c>
      <c r="BD13">
        <v>449000</v>
      </c>
      <c r="BE13">
        <v>0</v>
      </c>
      <c r="BF13">
        <v>0</v>
      </c>
      <c r="BG13">
        <v>449000</v>
      </c>
      <c r="BH13">
        <v>0</v>
      </c>
      <c r="BI13">
        <v>630000</v>
      </c>
      <c r="BJ13">
        <v>0</v>
      </c>
      <c r="BK13">
        <v>24256</v>
      </c>
      <c r="BL13">
        <v>24256</v>
      </c>
      <c r="BM13">
        <v>0</v>
      </c>
      <c r="BN13">
        <v>0</v>
      </c>
      <c r="BO13">
        <v>0</v>
      </c>
      <c r="BP13">
        <v>0</v>
      </c>
      <c r="BQ13">
        <v>30176546</v>
      </c>
      <c r="BR13">
        <v>0</v>
      </c>
      <c r="BS13">
        <v>0</v>
      </c>
      <c r="BT13">
        <v>1639774</v>
      </c>
      <c r="BU13">
        <v>28536772</v>
      </c>
      <c r="BV13">
        <v>0</v>
      </c>
      <c r="BW13">
        <v>30830802</v>
      </c>
      <c r="BX13">
        <v>625859600</v>
      </c>
      <c r="BY13">
        <v>0</v>
      </c>
      <c r="BZ13">
        <v>0</v>
      </c>
      <c r="CA13">
        <v>0</v>
      </c>
      <c r="CB13">
        <v>4432</v>
      </c>
      <c r="CC13">
        <v>4432</v>
      </c>
      <c r="CD13">
        <v>902782</v>
      </c>
      <c r="CE13">
        <v>0</v>
      </c>
      <c r="CF13">
        <v>110985</v>
      </c>
      <c r="CG13">
        <v>1013767</v>
      </c>
      <c r="CH13" s="65"/>
    </row>
    <row r="14" spans="1:86">
      <c r="A14">
        <v>200612</v>
      </c>
      <c r="B14">
        <v>20002</v>
      </c>
      <c r="C14">
        <v>25042102</v>
      </c>
      <c r="D14">
        <v>21413374</v>
      </c>
      <c r="E14">
        <v>3628728</v>
      </c>
      <c r="F14">
        <v>11514</v>
      </c>
      <c r="G14">
        <v>591251</v>
      </c>
      <c r="H14">
        <v>824673</v>
      </c>
      <c r="I14">
        <v>3406820</v>
      </c>
      <c r="J14">
        <v>549341</v>
      </c>
      <c r="K14">
        <v>128212</v>
      </c>
      <c r="L14">
        <v>1162932</v>
      </c>
      <c r="M14">
        <v>6489</v>
      </c>
      <c r="N14">
        <v>0</v>
      </c>
      <c r="O14">
        <v>-105292</v>
      </c>
      <c r="P14">
        <v>45165</v>
      </c>
      <c r="Q14">
        <v>0</v>
      </c>
      <c r="R14">
        <v>3065409</v>
      </c>
      <c r="S14">
        <v>810864</v>
      </c>
      <c r="T14">
        <v>2254545</v>
      </c>
      <c r="U14">
        <v>6742</v>
      </c>
      <c r="V14">
        <v>0</v>
      </c>
      <c r="W14">
        <v>18383287</v>
      </c>
      <c r="X14">
        <v>602583672</v>
      </c>
      <c r="Y14">
        <v>402771</v>
      </c>
      <c r="Z14">
        <v>39448025</v>
      </c>
      <c r="AA14">
        <v>0</v>
      </c>
      <c r="AB14">
        <v>104750</v>
      </c>
      <c r="AC14">
        <v>0</v>
      </c>
      <c r="AD14">
        <v>248396</v>
      </c>
      <c r="AE14">
        <v>0</v>
      </c>
      <c r="AF14">
        <v>0</v>
      </c>
      <c r="AG14">
        <v>180240</v>
      </c>
      <c r="AH14">
        <v>0</v>
      </c>
      <c r="AI14">
        <v>180240</v>
      </c>
      <c r="AJ14">
        <v>14147</v>
      </c>
      <c r="AK14">
        <v>0</v>
      </c>
      <c r="AL14">
        <v>89844</v>
      </c>
      <c r="AM14">
        <v>0</v>
      </c>
      <c r="AN14">
        <v>1724647</v>
      </c>
      <c r="AO14">
        <v>14519</v>
      </c>
      <c r="AP14">
        <v>663201040</v>
      </c>
      <c r="AQ14">
        <v>5267328</v>
      </c>
      <c r="AR14">
        <v>0</v>
      </c>
      <c r="AS14">
        <v>0</v>
      </c>
      <c r="AT14">
        <v>610761048</v>
      </c>
      <c r="AU14">
        <v>0</v>
      </c>
      <c r="AV14">
        <v>0</v>
      </c>
      <c r="AW14">
        <v>23960</v>
      </c>
      <c r="AX14">
        <v>0</v>
      </c>
      <c r="AY14">
        <v>13600182</v>
      </c>
      <c r="AZ14">
        <v>83509</v>
      </c>
      <c r="BA14">
        <v>629736027</v>
      </c>
      <c r="BB14">
        <v>0</v>
      </c>
      <c r="BC14">
        <v>0</v>
      </c>
      <c r="BD14">
        <v>358000</v>
      </c>
      <c r="BE14">
        <v>0</v>
      </c>
      <c r="BF14">
        <v>0</v>
      </c>
      <c r="BG14">
        <v>358000</v>
      </c>
      <c r="BH14">
        <v>0</v>
      </c>
      <c r="BI14">
        <v>630000</v>
      </c>
      <c r="BJ14">
        <v>0</v>
      </c>
      <c r="BK14">
        <v>43397</v>
      </c>
      <c r="BL14">
        <v>43397</v>
      </c>
      <c r="BM14">
        <v>0</v>
      </c>
      <c r="BN14">
        <v>0</v>
      </c>
      <c r="BO14">
        <v>0</v>
      </c>
      <c r="BP14">
        <v>0</v>
      </c>
      <c r="BQ14">
        <v>32433616</v>
      </c>
      <c r="BR14">
        <v>0</v>
      </c>
      <c r="BS14">
        <v>0</v>
      </c>
      <c r="BT14">
        <v>1453426</v>
      </c>
      <c r="BU14">
        <v>30980190</v>
      </c>
      <c r="BV14">
        <v>0</v>
      </c>
      <c r="BW14">
        <v>33107013</v>
      </c>
      <c r="BX14">
        <v>663201040</v>
      </c>
      <c r="BY14">
        <v>0</v>
      </c>
      <c r="BZ14">
        <v>0</v>
      </c>
      <c r="CA14">
        <v>0</v>
      </c>
      <c r="CB14">
        <v>4329</v>
      </c>
      <c r="CC14">
        <v>4329</v>
      </c>
      <c r="CD14">
        <v>834992</v>
      </c>
      <c r="CE14">
        <v>0</v>
      </c>
      <c r="CF14">
        <v>101036</v>
      </c>
      <c r="CG14">
        <v>936028</v>
      </c>
      <c r="CH14" s="65">
        <v>0</v>
      </c>
    </row>
    <row r="15" spans="1:86">
      <c r="A15">
        <v>200712</v>
      </c>
      <c r="B15">
        <v>20002</v>
      </c>
      <c r="C15">
        <v>30104233</v>
      </c>
      <c r="D15">
        <v>25564665</v>
      </c>
      <c r="E15">
        <v>4539568</v>
      </c>
      <c r="F15">
        <v>14549</v>
      </c>
      <c r="G15">
        <v>459071</v>
      </c>
      <c r="H15">
        <v>798848</v>
      </c>
      <c r="I15">
        <v>4214340</v>
      </c>
      <c r="J15">
        <v>235343</v>
      </c>
      <c r="K15">
        <v>-1105</v>
      </c>
      <c r="L15">
        <v>1089409</v>
      </c>
      <c r="M15">
        <v>7047</v>
      </c>
      <c r="N15">
        <v>0</v>
      </c>
      <c r="O15">
        <v>-10143</v>
      </c>
      <c r="P15">
        <v>47167</v>
      </c>
      <c r="Q15">
        <v>0</v>
      </c>
      <c r="R15">
        <v>3409432</v>
      </c>
      <c r="S15">
        <v>837508</v>
      </c>
      <c r="T15">
        <v>2571924</v>
      </c>
      <c r="U15">
        <v>24832</v>
      </c>
      <c r="V15">
        <v>0</v>
      </c>
      <c r="W15">
        <v>22956469</v>
      </c>
      <c r="X15">
        <v>627809101</v>
      </c>
      <c r="Y15">
        <v>294383</v>
      </c>
      <c r="Z15">
        <v>39987171</v>
      </c>
      <c r="AA15">
        <v>0</v>
      </c>
      <c r="AB15">
        <v>61766</v>
      </c>
      <c r="AC15">
        <v>10380</v>
      </c>
      <c r="AD15">
        <v>285183</v>
      </c>
      <c r="AE15">
        <v>0</v>
      </c>
      <c r="AF15">
        <v>0</v>
      </c>
      <c r="AG15">
        <v>184534</v>
      </c>
      <c r="AH15">
        <v>0</v>
      </c>
      <c r="AI15">
        <v>184534</v>
      </c>
      <c r="AJ15">
        <v>13714</v>
      </c>
      <c r="AK15">
        <v>0</v>
      </c>
      <c r="AL15">
        <v>54933</v>
      </c>
      <c r="AM15">
        <v>0</v>
      </c>
      <c r="AN15">
        <v>2422689</v>
      </c>
      <c r="AO15">
        <v>10737</v>
      </c>
      <c r="AP15">
        <v>694115892</v>
      </c>
      <c r="AQ15">
        <v>11917813</v>
      </c>
      <c r="AR15">
        <v>0</v>
      </c>
      <c r="AS15">
        <v>0</v>
      </c>
      <c r="AT15">
        <v>630844204</v>
      </c>
      <c r="AU15">
        <v>0</v>
      </c>
      <c r="AV15">
        <v>0</v>
      </c>
      <c r="AW15">
        <v>3967</v>
      </c>
      <c r="AX15">
        <v>0</v>
      </c>
      <c r="AY15">
        <v>15388733</v>
      </c>
      <c r="AZ15">
        <v>8403</v>
      </c>
      <c r="BA15">
        <v>658163120</v>
      </c>
      <c r="BB15">
        <v>0</v>
      </c>
      <c r="BC15">
        <v>0</v>
      </c>
      <c r="BD15">
        <v>268000</v>
      </c>
      <c r="BE15">
        <v>0</v>
      </c>
      <c r="BF15">
        <v>0</v>
      </c>
      <c r="BG15">
        <v>268000</v>
      </c>
      <c r="BH15">
        <v>0</v>
      </c>
      <c r="BI15">
        <v>630000</v>
      </c>
      <c r="BJ15">
        <v>0</v>
      </c>
      <c r="BK15">
        <v>81630</v>
      </c>
      <c r="BL15">
        <v>48206</v>
      </c>
      <c r="BM15">
        <v>0</v>
      </c>
      <c r="BN15">
        <v>33424</v>
      </c>
      <c r="BO15">
        <v>0</v>
      </c>
      <c r="BP15">
        <v>0</v>
      </c>
      <c r="BQ15">
        <v>34973142</v>
      </c>
      <c r="BR15">
        <v>0</v>
      </c>
      <c r="BS15">
        <v>0</v>
      </c>
      <c r="BT15">
        <v>6332944</v>
      </c>
      <c r="BU15">
        <v>28640198</v>
      </c>
      <c r="BV15">
        <v>0</v>
      </c>
      <c r="BW15">
        <v>35684772</v>
      </c>
      <c r="BX15">
        <v>694115892</v>
      </c>
      <c r="BY15">
        <v>0</v>
      </c>
      <c r="BZ15">
        <v>0</v>
      </c>
      <c r="CA15">
        <v>0</v>
      </c>
      <c r="CB15">
        <v>4315</v>
      </c>
      <c r="CC15">
        <v>4315</v>
      </c>
      <c r="CD15">
        <v>732290</v>
      </c>
      <c r="CE15">
        <v>0</v>
      </c>
      <c r="CF15">
        <v>97648</v>
      </c>
      <c r="CG15">
        <v>829938</v>
      </c>
      <c r="CH15" s="65">
        <v>0</v>
      </c>
    </row>
    <row r="16" spans="1:86">
      <c r="A16">
        <v>200812</v>
      </c>
      <c r="B16">
        <v>20002</v>
      </c>
      <c r="C16">
        <v>33867908</v>
      </c>
      <c r="D16">
        <v>29036449</v>
      </c>
      <c r="E16">
        <v>4831459</v>
      </c>
      <c r="F16">
        <v>12231</v>
      </c>
      <c r="G16">
        <v>454420</v>
      </c>
      <c r="H16">
        <v>885204</v>
      </c>
      <c r="I16">
        <v>4412906</v>
      </c>
      <c r="J16">
        <v>606710</v>
      </c>
      <c r="K16">
        <v>11399</v>
      </c>
      <c r="L16">
        <v>820510</v>
      </c>
      <c r="M16">
        <v>3723</v>
      </c>
      <c r="N16">
        <v>0</v>
      </c>
      <c r="O16">
        <v>416786</v>
      </c>
      <c r="P16">
        <v>15192</v>
      </c>
      <c r="Q16">
        <v>0</v>
      </c>
      <c r="R16">
        <v>3805188</v>
      </c>
      <c r="S16">
        <v>951834</v>
      </c>
      <c r="T16">
        <v>2853354</v>
      </c>
      <c r="U16">
        <v>5298</v>
      </c>
      <c r="V16">
        <v>0</v>
      </c>
      <c r="W16">
        <v>24864697</v>
      </c>
      <c r="X16">
        <v>669890744</v>
      </c>
      <c r="Y16">
        <v>428664</v>
      </c>
      <c r="Z16">
        <v>12986597</v>
      </c>
      <c r="AA16">
        <v>0</v>
      </c>
      <c r="AB16">
        <v>61970</v>
      </c>
      <c r="AC16">
        <v>12609</v>
      </c>
      <c r="AD16">
        <v>298147</v>
      </c>
      <c r="AE16">
        <v>0</v>
      </c>
      <c r="AF16">
        <v>0</v>
      </c>
      <c r="AG16">
        <v>152203</v>
      </c>
      <c r="AH16">
        <v>0</v>
      </c>
      <c r="AI16">
        <v>152203</v>
      </c>
      <c r="AJ16">
        <v>11385</v>
      </c>
      <c r="AK16">
        <v>28222</v>
      </c>
      <c r="AL16">
        <v>0</v>
      </c>
      <c r="AM16">
        <v>0</v>
      </c>
      <c r="AN16">
        <v>1253516</v>
      </c>
      <c r="AO16">
        <v>877233</v>
      </c>
      <c r="AP16">
        <v>710871285</v>
      </c>
      <c r="AQ16">
        <v>8110543</v>
      </c>
      <c r="AR16">
        <v>0</v>
      </c>
      <c r="AS16">
        <v>0</v>
      </c>
      <c r="AT16">
        <v>647731274</v>
      </c>
      <c r="AU16">
        <v>0</v>
      </c>
      <c r="AV16">
        <v>0</v>
      </c>
      <c r="AW16">
        <v>0</v>
      </c>
      <c r="AX16">
        <v>0</v>
      </c>
      <c r="AY16">
        <v>16235081</v>
      </c>
      <c r="AZ16">
        <v>0</v>
      </c>
      <c r="BA16">
        <v>672076898</v>
      </c>
      <c r="BB16">
        <v>0</v>
      </c>
      <c r="BC16">
        <v>22277</v>
      </c>
      <c r="BD16">
        <v>244000</v>
      </c>
      <c r="BE16">
        <v>0</v>
      </c>
      <c r="BF16">
        <v>0</v>
      </c>
      <c r="BG16">
        <v>266277</v>
      </c>
      <c r="BH16">
        <v>0</v>
      </c>
      <c r="BI16">
        <v>630000</v>
      </c>
      <c r="BJ16">
        <v>0</v>
      </c>
      <c r="BK16">
        <v>93781</v>
      </c>
      <c r="BL16">
        <v>45164</v>
      </c>
      <c r="BM16">
        <v>0</v>
      </c>
      <c r="BN16">
        <v>48617</v>
      </c>
      <c r="BO16">
        <v>0</v>
      </c>
      <c r="BP16">
        <v>0</v>
      </c>
      <c r="BQ16">
        <v>37804329</v>
      </c>
      <c r="BR16">
        <v>0</v>
      </c>
      <c r="BS16">
        <v>0</v>
      </c>
      <c r="BT16">
        <v>9753975</v>
      </c>
      <c r="BU16">
        <v>28050354</v>
      </c>
      <c r="BV16">
        <v>0</v>
      </c>
      <c r="BW16">
        <v>38528110</v>
      </c>
      <c r="BX16">
        <v>710871285</v>
      </c>
      <c r="BY16">
        <v>0</v>
      </c>
      <c r="BZ16">
        <v>0</v>
      </c>
      <c r="CA16">
        <v>0</v>
      </c>
      <c r="CB16">
        <v>4159</v>
      </c>
      <c r="CC16">
        <v>4159</v>
      </c>
      <c r="CD16">
        <v>646752</v>
      </c>
      <c r="CE16">
        <v>0</v>
      </c>
      <c r="CF16">
        <v>79931</v>
      </c>
      <c r="CG16">
        <v>726683</v>
      </c>
      <c r="CH16" s="65">
        <v>0</v>
      </c>
    </row>
    <row r="17" spans="1:86">
      <c r="A17">
        <v>200912</v>
      </c>
      <c r="B17">
        <v>20002</v>
      </c>
      <c r="C17">
        <v>34705267</v>
      </c>
      <c r="D17">
        <v>28973326</v>
      </c>
      <c r="E17">
        <v>5731941</v>
      </c>
      <c r="F17">
        <v>12231</v>
      </c>
      <c r="G17">
        <v>515582</v>
      </c>
      <c r="H17">
        <v>931034</v>
      </c>
      <c r="I17">
        <v>5328720</v>
      </c>
      <c r="J17">
        <v>286705</v>
      </c>
      <c r="K17">
        <v>7418</v>
      </c>
      <c r="L17">
        <v>1008231</v>
      </c>
      <c r="M17">
        <v>3248</v>
      </c>
      <c r="N17">
        <v>54</v>
      </c>
      <c r="O17">
        <v>1265099</v>
      </c>
      <c r="P17">
        <v>-12538</v>
      </c>
      <c r="Q17">
        <v>0</v>
      </c>
      <c r="R17">
        <v>3333673</v>
      </c>
      <c r="S17">
        <v>841476</v>
      </c>
      <c r="T17">
        <v>2492197</v>
      </c>
      <c r="U17">
        <v>9386</v>
      </c>
      <c r="V17">
        <v>0</v>
      </c>
      <c r="W17">
        <v>48875064</v>
      </c>
      <c r="X17">
        <v>691300743</v>
      </c>
      <c r="Y17">
        <v>738936</v>
      </c>
      <c r="Z17">
        <v>3261172</v>
      </c>
      <c r="AA17">
        <v>0</v>
      </c>
      <c r="AB17">
        <v>61155</v>
      </c>
      <c r="AC17">
        <v>8738</v>
      </c>
      <c r="AD17">
        <v>189480</v>
      </c>
      <c r="AE17">
        <v>0</v>
      </c>
      <c r="AF17">
        <v>0</v>
      </c>
      <c r="AG17">
        <v>154609</v>
      </c>
      <c r="AH17">
        <v>0</v>
      </c>
      <c r="AI17">
        <v>154609</v>
      </c>
      <c r="AJ17">
        <v>9279</v>
      </c>
      <c r="AK17">
        <v>0</v>
      </c>
      <c r="AL17">
        <v>7805</v>
      </c>
      <c r="AM17">
        <v>0</v>
      </c>
      <c r="AN17">
        <v>1290916</v>
      </c>
      <c r="AO17">
        <v>262902</v>
      </c>
      <c r="AP17">
        <v>746170185</v>
      </c>
      <c r="AQ17">
        <v>26855656</v>
      </c>
      <c r="AR17">
        <v>0</v>
      </c>
      <c r="AS17">
        <v>0</v>
      </c>
      <c r="AT17">
        <v>660684598</v>
      </c>
      <c r="AU17">
        <v>0</v>
      </c>
      <c r="AV17">
        <v>0</v>
      </c>
      <c r="AW17">
        <v>131205</v>
      </c>
      <c r="AX17">
        <v>0</v>
      </c>
      <c r="AY17">
        <v>15221557</v>
      </c>
      <c r="AZ17">
        <v>0</v>
      </c>
      <c r="BA17">
        <v>702893016</v>
      </c>
      <c r="BB17">
        <v>0</v>
      </c>
      <c r="BC17">
        <v>0</v>
      </c>
      <c r="BD17">
        <v>220000</v>
      </c>
      <c r="BE17">
        <v>0</v>
      </c>
      <c r="BF17">
        <v>0</v>
      </c>
      <c r="BG17">
        <v>220000</v>
      </c>
      <c r="BH17">
        <v>2036646</v>
      </c>
      <c r="BI17">
        <v>630000</v>
      </c>
      <c r="BJ17">
        <v>0</v>
      </c>
      <c r="BK17">
        <v>47042</v>
      </c>
      <c r="BL17">
        <v>47042</v>
      </c>
      <c r="BM17">
        <v>0</v>
      </c>
      <c r="BN17">
        <v>0</v>
      </c>
      <c r="BO17">
        <v>0</v>
      </c>
      <c r="BP17">
        <v>0</v>
      </c>
      <c r="BQ17">
        <v>40343481</v>
      </c>
      <c r="BR17">
        <v>0</v>
      </c>
      <c r="BS17">
        <v>0</v>
      </c>
      <c r="BT17">
        <v>15627135</v>
      </c>
      <c r="BU17">
        <v>24716346</v>
      </c>
      <c r="BV17">
        <v>0</v>
      </c>
      <c r="BW17">
        <v>41020523</v>
      </c>
      <c r="BX17">
        <v>746170185</v>
      </c>
      <c r="BY17">
        <v>0</v>
      </c>
      <c r="BZ17">
        <v>0</v>
      </c>
      <c r="CA17">
        <v>0</v>
      </c>
      <c r="CB17">
        <v>3999</v>
      </c>
      <c r="CC17">
        <v>3999</v>
      </c>
      <c r="CD17">
        <v>538386</v>
      </c>
      <c r="CE17">
        <v>0</v>
      </c>
      <c r="CF17">
        <v>83183</v>
      </c>
      <c r="CG17">
        <v>621569</v>
      </c>
      <c r="CH17" s="65">
        <v>0</v>
      </c>
    </row>
    <row r="18" spans="1:86">
      <c r="A18">
        <v>201012</v>
      </c>
      <c r="B18">
        <v>20002</v>
      </c>
      <c r="C18">
        <v>28250601</v>
      </c>
      <c r="D18">
        <v>23321026</v>
      </c>
      <c r="E18">
        <v>4929575</v>
      </c>
      <c r="F18">
        <v>8154</v>
      </c>
      <c r="G18">
        <v>548181</v>
      </c>
      <c r="H18">
        <v>1048840</v>
      </c>
      <c r="I18">
        <v>4437070</v>
      </c>
      <c r="J18">
        <v>-446217</v>
      </c>
      <c r="K18">
        <v>45731</v>
      </c>
      <c r="L18">
        <v>778234</v>
      </c>
      <c r="M18">
        <v>2726</v>
      </c>
      <c r="N18">
        <v>0</v>
      </c>
      <c r="O18">
        <v>973920</v>
      </c>
      <c r="P18">
        <v>15569</v>
      </c>
      <c r="Q18">
        <v>0</v>
      </c>
      <c r="R18">
        <v>2297273</v>
      </c>
      <c r="S18">
        <v>570343</v>
      </c>
      <c r="T18">
        <v>1726930</v>
      </c>
      <c r="U18">
        <v>4405</v>
      </c>
      <c r="V18">
        <v>0</v>
      </c>
      <c r="W18">
        <v>28786883</v>
      </c>
      <c r="X18">
        <v>704448705</v>
      </c>
      <c r="Y18">
        <v>838847</v>
      </c>
      <c r="Z18">
        <v>21678874</v>
      </c>
      <c r="AA18">
        <v>0</v>
      </c>
      <c r="AB18">
        <v>0</v>
      </c>
      <c r="AC18">
        <v>8546</v>
      </c>
      <c r="AD18">
        <v>200042</v>
      </c>
      <c r="AE18">
        <v>0</v>
      </c>
      <c r="AF18">
        <v>0</v>
      </c>
      <c r="AG18">
        <v>154426</v>
      </c>
      <c r="AH18">
        <v>0</v>
      </c>
      <c r="AI18">
        <v>154426</v>
      </c>
      <c r="AJ18">
        <v>7416</v>
      </c>
      <c r="AK18">
        <v>28922</v>
      </c>
      <c r="AL18">
        <v>0</v>
      </c>
      <c r="AM18">
        <v>281701</v>
      </c>
      <c r="AN18">
        <v>969395</v>
      </c>
      <c r="AO18">
        <v>30260</v>
      </c>
      <c r="AP18">
        <v>757438422</v>
      </c>
      <c r="AQ18">
        <v>27408050</v>
      </c>
      <c r="AR18">
        <v>0</v>
      </c>
      <c r="AS18">
        <v>0</v>
      </c>
      <c r="AT18">
        <v>671643954</v>
      </c>
      <c r="AU18">
        <v>0</v>
      </c>
      <c r="AV18">
        <v>0</v>
      </c>
      <c r="AW18">
        <v>121</v>
      </c>
      <c r="AX18">
        <v>0</v>
      </c>
      <c r="AY18">
        <v>13358411</v>
      </c>
      <c r="AZ18">
        <v>1552</v>
      </c>
      <c r="BA18">
        <v>712412088</v>
      </c>
      <c r="BB18">
        <v>0</v>
      </c>
      <c r="BC18">
        <v>11294</v>
      </c>
      <c r="BD18">
        <v>206000</v>
      </c>
      <c r="BE18">
        <v>0</v>
      </c>
      <c r="BF18">
        <v>0</v>
      </c>
      <c r="BG18">
        <v>217294</v>
      </c>
      <c r="BH18">
        <v>2061166</v>
      </c>
      <c r="BI18">
        <v>630000</v>
      </c>
      <c r="BJ18">
        <v>0</v>
      </c>
      <c r="BK18">
        <v>48477</v>
      </c>
      <c r="BL18">
        <v>48477</v>
      </c>
      <c r="BM18">
        <v>0</v>
      </c>
      <c r="BN18">
        <v>0</v>
      </c>
      <c r="BO18">
        <v>0</v>
      </c>
      <c r="BP18">
        <v>0</v>
      </c>
      <c r="BQ18">
        <v>42069397</v>
      </c>
      <c r="BR18">
        <v>0</v>
      </c>
      <c r="BS18">
        <v>0</v>
      </c>
      <c r="BT18">
        <v>31181940</v>
      </c>
      <c r="BU18">
        <v>10887457</v>
      </c>
      <c r="BV18">
        <v>0</v>
      </c>
      <c r="BW18">
        <v>42747874</v>
      </c>
      <c r="BX18">
        <v>757438422</v>
      </c>
      <c r="BY18">
        <v>0</v>
      </c>
      <c r="BZ18">
        <v>0</v>
      </c>
      <c r="CA18">
        <v>0</v>
      </c>
      <c r="CB18">
        <v>3892</v>
      </c>
      <c r="CC18">
        <v>3892</v>
      </c>
      <c r="CD18">
        <v>413610</v>
      </c>
      <c r="CE18">
        <v>0</v>
      </c>
      <c r="CF18">
        <v>88357</v>
      </c>
      <c r="CG18">
        <v>501967</v>
      </c>
      <c r="CH18" s="65">
        <v>0</v>
      </c>
    </row>
    <row r="19" spans="1:86">
      <c r="A19">
        <v>201112</v>
      </c>
      <c r="B19">
        <v>20002</v>
      </c>
      <c r="C19">
        <v>26364671</v>
      </c>
      <c r="D19">
        <v>21618959</v>
      </c>
      <c r="E19">
        <v>4745712</v>
      </c>
      <c r="F19">
        <v>0</v>
      </c>
      <c r="G19">
        <v>371854</v>
      </c>
      <c r="H19">
        <v>860034</v>
      </c>
      <c r="I19">
        <v>4257532</v>
      </c>
      <c r="J19">
        <v>125056</v>
      </c>
      <c r="K19">
        <v>1472</v>
      </c>
      <c r="L19">
        <v>761226</v>
      </c>
      <c r="M19">
        <v>3679</v>
      </c>
      <c r="N19">
        <v>0</v>
      </c>
      <c r="O19">
        <v>1054864</v>
      </c>
      <c r="P19">
        <v>1278</v>
      </c>
      <c r="Q19">
        <v>0</v>
      </c>
      <c r="R19">
        <v>2565569</v>
      </c>
      <c r="S19">
        <v>642282</v>
      </c>
      <c r="T19">
        <v>1923287</v>
      </c>
      <c r="U19">
        <v>23098</v>
      </c>
      <c r="V19">
        <v>0</v>
      </c>
      <c r="W19">
        <v>32431714</v>
      </c>
      <c r="X19">
        <v>723754119</v>
      </c>
      <c r="Y19">
        <v>786898</v>
      </c>
      <c r="Z19">
        <v>17288581</v>
      </c>
      <c r="AA19">
        <v>0</v>
      </c>
      <c r="AB19">
        <v>205</v>
      </c>
      <c r="AC19">
        <v>8789</v>
      </c>
      <c r="AD19">
        <v>201075</v>
      </c>
      <c r="AE19">
        <v>0</v>
      </c>
      <c r="AF19">
        <v>0</v>
      </c>
      <c r="AG19">
        <v>155465</v>
      </c>
      <c r="AH19">
        <v>0</v>
      </c>
      <c r="AI19">
        <v>155465</v>
      </c>
      <c r="AJ19">
        <v>5092</v>
      </c>
      <c r="AK19">
        <v>0</v>
      </c>
      <c r="AL19">
        <v>0</v>
      </c>
      <c r="AM19">
        <v>317391</v>
      </c>
      <c r="AN19">
        <v>1464046</v>
      </c>
      <c r="AO19">
        <v>9813</v>
      </c>
      <c r="AP19">
        <v>776446286</v>
      </c>
      <c r="AQ19">
        <v>20668055</v>
      </c>
      <c r="AR19">
        <v>0</v>
      </c>
      <c r="AS19">
        <v>0</v>
      </c>
      <c r="AT19">
        <v>695080312</v>
      </c>
      <c r="AU19">
        <v>0</v>
      </c>
      <c r="AV19">
        <v>0</v>
      </c>
      <c r="AW19">
        <v>84701</v>
      </c>
      <c r="AX19">
        <v>0</v>
      </c>
      <c r="AY19">
        <v>13679181</v>
      </c>
      <c r="AZ19">
        <v>0</v>
      </c>
      <c r="BA19">
        <v>729512249</v>
      </c>
      <c r="BB19">
        <v>0</v>
      </c>
      <c r="BC19">
        <v>28853</v>
      </c>
      <c r="BD19">
        <v>188000</v>
      </c>
      <c r="BE19">
        <v>0</v>
      </c>
      <c r="BF19">
        <v>0</v>
      </c>
      <c r="BG19">
        <v>216853</v>
      </c>
      <c r="BH19">
        <v>2044703</v>
      </c>
      <c r="BI19">
        <v>630000</v>
      </c>
      <c r="BJ19">
        <v>0</v>
      </c>
      <c r="BK19">
        <v>49447</v>
      </c>
      <c r="BL19">
        <v>49447</v>
      </c>
      <c r="BM19">
        <v>0</v>
      </c>
      <c r="BN19">
        <v>0</v>
      </c>
      <c r="BO19">
        <v>0</v>
      </c>
      <c r="BP19">
        <v>0</v>
      </c>
      <c r="BQ19">
        <v>43993034</v>
      </c>
      <c r="BR19">
        <v>0</v>
      </c>
      <c r="BS19">
        <v>0</v>
      </c>
      <c r="BT19">
        <v>33120532</v>
      </c>
      <c r="BU19">
        <v>10872502</v>
      </c>
      <c r="BV19">
        <v>0</v>
      </c>
      <c r="BW19">
        <v>44672481</v>
      </c>
      <c r="BX19">
        <v>776446286</v>
      </c>
      <c r="BY19">
        <v>0</v>
      </c>
      <c r="BZ19">
        <v>0</v>
      </c>
      <c r="CA19">
        <v>0</v>
      </c>
      <c r="CB19">
        <v>3615</v>
      </c>
      <c r="CC19">
        <v>3615</v>
      </c>
      <c r="CD19">
        <v>275068</v>
      </c>
      <c r="CE19">
        <v>0</v>
      </c>
      <c r="CF19">
        <v>97824</v>
      </c>
      <c r="CG19">
        <v>372892</v>
      </c>
      <c r="CH19" s="65">
        <v>0</v>
      </c>
    </row>
    <row r="20" spans="1:86">
      <c r="A20">
        <v>201212</v>
      </c>
      <c r="B20">
        <v>20002</v>
      </c>
      <c r="C20">
        <v>25943638</v>
      </c>
      <c r="D20">
        <v>19395132</v>
      </c>
      <c r="E20">
        <v>6548506</v>
      </c>
      <c r="F20">
        <v>0</v>
      </c>
      <c r="G20">
        <v>593513</v>
      </c>
      <c r="H20">
        <v>1062240</v>
      </c>
      <c r="I20">
        <v>6079779</v>
      </c>
      <c r="J20">
        <v>-731680</v>
      </c>
      <c r="K20">
        <v>1868</v>
      </c>
      <c r="L20">
        <v>689089</v>
      </c>
      <c r="M20">
        <v>1001</v>
      </c>
      <c r="N20">
        <v>0</v>
      </c>
      <c r="O20">
        <v>1316643</v>
      </c>
      <c r="P20">
        <v>6641</v>
      </c>
      <c r="Q20">
        <v>0</v>
      </c>
      <c r="R20">
        <v>3349875</v>
      </c>
      <c r="S20">
        <v>837226</v>
      </c>
      <c r="T20">
        <v>2512649</v>
      </c>
      <c r="U20">
        <v>2822</v>
      </c>
      <c r="V20">
        <v>0</v>
      </c>
      <c r="W20">
        <v>18691990</v>
      </c>
      <c r="X20">
        <v>735493619</v>
      </c>
      <c r="Y20">
        <v>797066</v>
      </c>
      <c r="Z20">
        <v>35952550</v>
      </c>
      <c r="AA20">
        <v>0</v>
      </c>
      <c r="AB20">
        <v>205</v>
      </c>
      <c r="AC20">
        <v>11122</v>
      </c>
      <c r="AD20">
        <v>130385</v>
      </c>
      <c r="AE20">
        <v>0</v>
      </c>
      <c r="AF20">
        <v>0</v>
      </c>
      <c r="AG20">
        <v>135778</v>
      </c>
      <c r="AH20">
        <v>0</v>
      </c>
      <c r="AI20">
        <v>135778</v>
      </c>
      <c r="AJ20">
        <v>5092</v>
      </c>
      <c r="AK20">
        <v>8031</v>
      </c>
      <c r="AL20">
        <v>0</v>
      </c>
      <c r="AM20">
        <v>265019</v>
      </c>
      <c r="AN20">
        <v>2660866</v>
      </c>
      <c r="AO20">
        <v>8323</v>
      </c>
      <c r="AP20">
        <v>794162868</v>
      </c>
      <c r="AQ20">
        <v>10079035</v>
      </c>
      <c r="AR20">
        <v>0</v>
      </c>
      <c r="AS20">
        <v>0</v>
      </c>
      <c r="AT20">
        <v>701372546</v>
      </c>
      <c r="AU20">
        <v>21687148</v>
      </c>
      <c r="AV20">
        <v>0</v>
      </c>
      <c r="AW20">
        <v>0</v>
      </c>
      <c r="AX20">
        <v>0</v>
      </c>
      <c r="AY20">
        <v>14446574</v>
      </c>
      <c r="AZ20">
        <v>0</v>
      </c>
      <c r="BA20">
        <v>747585303</v>
      </c>
      <c r="BB20">
        <v>0</v>
      </c>
      <c r="BC20">
        <v>61063</v>
      </c>
      <c r="BD20">
        <v>131000</v>
      </c>
      <c r="BE20">
        <v>0</v>
      </c>
      <c r="BF20">
        <v>0</v>
      </c>
      <c r="BG20">
        <v>192063</v>
      </c>
      <c r="BH20">
        <v>0</v>
      </c>
      <c r="BI20">
        <v>630000</v>
      </c>
      <c r="BJ20">
        <v>0</v>
      </c>
      <c r="BK20">
        <v>31067</v>
      </c>
      <c r="BL20">
        <v>31067</v>
      </c>
      <c r="BM20">
        <v>0</v>
      </c>
      <c r="BN20">
        <v>0</v>
      </c>
      <c r="BO20">
        <v>0</v>
      </c>
      <c r="BP20">
        <v>0</v>
      </c>
      <c r="BQ20">
        <v>45724435</v>
      </c>
      <c r="BR20">
        <v>0</v>
      </c>
      <c r="BS20">
        <v>0</v>
      </c>
      <c r="BT20">
        <v>39454356</v>
      </c>
      <c r="BU20">
        <v>6270079</v>
      </c>
      <c r="BV20">
        <v>0</v>
      </c>
      <c r="BW20">
        <v>46385502</v>
      </c>
      <c r="BX20">
        <v>794162868</v>
      </c>
      <c r="BY20">
        <v>0</v>
      </c>
      <c r="BZ20">
        <v>0</v>
      </c>
      <c r="CA20">
        <v>0</v>
      </c>
      <c r="CB20">
        <v>3558</v>
      </c>
      <c r="CC20">
        <v>3558</v>
      </c>
      <c r="CD20">
        <v>178749</v>
      </c>
      <c r="CE20">
        <v>0</v>
      </c>
      <c r="CF20">
        <v>97882</v>
      </c>
      <c r="CG20">
        <v>276631</v>
      </c>
      <c r="CH20" s="65">
        <v>0</v>
      </c>
    </row>
    <row r="21" spans="1:86">
      <c r="A21">
        <v>201312</v>
      </c>
      <c r="B21">
        <v>20002</v>
      </c>
      <c r="C21">
        <v>25002360</v>
      </c>
      <c r="D21">
        <v>17724430</v>
      </c>
      <c r="E21">
        <v>7277930</v>
      </c>
      <c r="F21">
        <v>0</v>
      </c>
      <c r="G21">
        <v>397424</v>
      </c>
      <c r="H21">
        <v>937236</v>
      </c>
      <c r="I21">
        <v>6738118</v>
      </c>
      <c r="J21">
        <v>-1066840</v>
      </c>
      <c r="K21">
        <v>3414</v>
      </c>
      <c r="L21">
        <v>742359</v>
      </c>
      <c r="M21">
        <v>1005</v>
      </c>
      <c r="N21">
        <v>0</v>
      </c>
      <c r="O21">
        <v>1468965</v>
      </c>
      <c r="P21">
        <v>11568</v>
      </c>
      <c r="Q21">
        <v>0</v>
      </c>
      <c r="R21">
        <v>3473931</v>
      </c>
      <c r="S21">
        <v>862168</v>
      </c>
      <c r="T21">
        <v>2611763</v>
      </c>
      <c r="U21">
        <v>872086</v>
      </c>
      <c r="V21">
        <v>0</v>
      </c>
      <c r="W21">
        <v>50080536</v>
      </c>
      <c r="X21">
        <v>730901154</v>
      </c>
      <c r="Y21">
        <v>934460</v>
      </c>
      <c r="Z21">
        <v>32395548</v>
      </c>
      <c r="AA21">
        <v>28743604</v>
      </c>
      <c r="AB21">
        <v>164</v>
      </c>
      <c r="AC21">
        <v>13983</v>
      </c>
      <c r="AD21">
        <v>139092</v>
      </c>
      <c r="AE21">
        <v>0</v>
      </c>
      <c r="AF21">
        <v>0</v>
      </c>
      <c r="AG21">
        <v>140818</v>
      </c>
      <c r="AH21">
        <v>0</v>
      </c>
      <c r="AI21">
        <v>140818</v>
      </c>
      <c r="AJ21">
        <v>5092</v>
      </c>
      <c r="AK21">
        <v>76027</v>
      </c>
      <c r="AL21">
        <v>0</v>
      </c>
      <c r="AM21">
        <v>193074</v>
      </c>
      <c r="AN21">
        <v>3673322</v>
      </c>
      <c r="AO21">
        <v>6927</v>
      </c>
      <c r="AP21">
        <v>848175887</v>
      </c>
      <c r="AQ21">
        <v>32500785</v>
      </c>
      <c r="AR21">
        <v>0</v>
      </c>
      <c r="AS21">
        <v>0</v>
      </c>
      <c r="AT21">
        <v>725158607</v>
      </c>
      <c r="AU21">
        <v>32089123</v>
      </c>
      <c r="AV21">
        <v>0</v>
      </c>
      <c r="AW21">
        <v>0</v>
      </c>
      <c r="AX21">
        <v>0</v>
      </c>
      <c r="AY21">
        <v>11397096</v>
      </c>
      <c r="AZ21">
        <v>0</v>
      </c>
      <c r="BA21">
        <v>801145611</v>
      </c>
      <c r="BB21">
        <v>0</v>
      </c>
      <c r="BC21">
        <v>31367</v>
      </c>
      <c r="BD21">
        <v>77000</v>
      </c>
      <c r="BE21">
        <v>0</v>
      </c>
      <c r="BF21">
        <v>0</v>
      </c>
      <c r="BG21">
        <v>108367</v>
      </c>
      <c r="BH21">
        <v>0</v>
      </c>
      <c r="BI21">
        <v>630000</v>
      </c>
      <c r="BJ21">
        <v>0</v>
      </c>
      <c r="BK21">
        <v>34056</v>
      </c>
      <c r="BL21">
        <v>34056</v>
      </c>
      <c r="BM21">
        <v>0</v>
      </c>
      <c r="BN21">
        <v>0</v>
      </c>
      <c r="BO21">
        <v>0</v>
      </c>
      <c r="BP21">
        <v>0</v>
      </c>
      <c r="BQ21">
        <v>46257853</v>
      </c>
      <c r="BR21">
        <v>0</v>
      </c>
      <c r="BS21">
        <v>0</v>
      </c>
      <c r="BT21">
        <v>42293167</v>
      </c>
      <c r="BU21">
        <v>3964686</v>
      </c>
      <c r="BV21">
        <v>0</v>
      </c>
      <c r="BW21">
        <v>46921909</v>
      </c>
      <c r="BX21">
        <v>848175887</v>
      </c>
      <c r="BY21">
        <v>0</v>
      </c>
      <c r="BZ21">
        <v>0</v>
      </c>
      <c r="CA21">
        <v>0</v>
      </c>
      <c r="CB21">
        <v>2402</v>
      </c>
      <c r="CC21">
        <v>2402</v>
      </c>
      <c r="CD21">
        <v>99041</v>
      </c>
      <c r="CE21">
        <v>0</v>
      </c>
      <c r="CF21">
        <v>107029</v>
      </c>
      <c r="CG21">
        <v>206070</v>
      </c>
      <c r="CH21" s="65">
        <v>0</v>
      </c>
    </row>
    <row r="22" spans="1:86">
      <c r="A22">
        <v>201412</v>
      </c>
      <c r="B22">
        <v>20002</v>
      </c>
      <c r="C22">
        <v>23894359</v>
      </c>
      <c r="D22">
        <v>16904222</v>
      </c>
      <c r="E22">
        <v>6990137</v>
      </c>
      <c r="F22">
        <v>0</v>
      </c>
      <c r="G22">
        <v>477430</v>
      </c>
      <c r="H22">
        <v>1001789</v>
      </c>
      <c r="I22">
        <v>6465778</v>
      </c>
      <c r="J22">
        <v>-583475</v>
      </c>
      <c r="K22">
        <v>2023</v>
      </c>
      <c r="L22">
        <v>705210</v>
      </c>
      <c r="M22">
        <v>1004</v>
      </c>
      <c r="N22">
        <v>0</v>
      </c>
      <c r="O22">
        <v>1170032</v>
      </c>
      <c r="P22">
        <v>17401</v>
      </c>
      <c r="Q22">
        <v>0</v>
      </c>
      <c r="R22">
        <v>4025481</v>
      </c>
      <c r="S22">
        <v>969433</v>
      </c>
      <c r="T22">
        <v>3056048</v>
      </c>
      <c r="U22">
        <v>244431</v>
      </c>
      <c r="V22">
        <v>0</v>
      </c>
      <c r="W22">
        <v>25593911</v>
      </c>
      <c r="X22">
        <v>744501959</v>
      </c>
      <c r="Y22">
        <v>882983</v>
      </c>
      <c r="Z22">
        <v>29292323</v>
      </c>
      <c r="AA22">
        <v>30508188</v>
      </c>
      <c r="AB22">
        <v>0</v>
      </c>
      <c r="AC22">
        <v>14918</v>
      </c>
      <c r="AD22">
        <v>129154</v>
      </c>
      <c r="AE22">
        <v>0</v>
      </c>
      <c r="AF22">
        <v>0</v>
      </c>
      <c r="AG22">
        <v>139829</v>
      </c>
      <c r="AH22">
        <v>0</v>
      </c>
      <c r="AI22">
        <v>139829</v>
      </c>
      <c r="AJ22">
        <v>5092</v>
      </c>
      <c r="AK22">
        <v>136877</v>
      </c>
      <c r="AL22">
        <v>0</v>
      </c>
      <c r="AM22">
        <v>105935</v>
      </c>
      <c r="AN22">
        <v>3029120</v>
      </c>
      <c r="AO22">
        <v>6310</v>
      </c>
      <c r="AP22">
        <v>834591030</v>
      </c>
      <c r="AQ22">
        <v>10017804</v>
      </c>
      <c r="AR22">
        <v>0</v>
      </c>
      <c r="AS22">
        <v>0</v>
      </c>
      <c r="AT22">
        <v>739358468</v>
      </c>
      <c r="AU22">
        <v>27415454</v>
      </c>
      <c r="AV22">
        <v>0</v>
      </c>
      <c r="AW22">
        <v>0</v>
      </c>
      <c r="AX22">
        <v>0</v>
      </c>
      <c r="AY22">
        <v>9743071</v>
      </c>
      <c r="AZ22">
        <v>0</v>
      </c>
      <c r="BA22">
        <v>786534797</v>
      </c>
      <c r="BB22">
        <v>0</v>
      </c>
      <c r="BC22">
        <v>85693</v>
      </c>
      <c r="BD22">
        <v>62000</v>
      </c>
      <c r="BE22">
        <v>0</v>
      </c>
      <c r="BF22">
        <v>0</v>
      </c>
      <c r="BG22">
        <v>147693</v>
      </c>
      <c r="BH22">
        <v>0</v>
      </c>
      <c r="BI22">
        <v>630000</v>
      </c>
      <c r="BJ22">
        <v>0</v>
      </c>
      <c r="BK22">
        <v>33007</v>
      </c>
      <c r="BL22">
        <v>33007</v>
      </c>
      <c r="BM22">
        <v>0</v>
      </c>
      <c r="BN22">
        <v>0</v>
      </c>
      <c r="BO22">
        <v>0</v>
      </c>
      <c r="BP22">
        <v>0</v>
      </c>
      <c r="BQ22">
        <v>47245533</v>
      </c>
      <c r="BR22">
        <v>0</v>
      </c>
      <c r="BS22">
        <v>0</v>
      </c>
      <c r="BT22">
        <v>43694287</v>
      </c>
      <c r="BU22">
        <v>3551246</v>
      </c>
      <c r="BV22">
        <v>0</v>
      </c>
      <c r="BW22">
        <v>47908540</v>
      </c>
      <c r="BX22">
        <v>834591030</v>
      </c>
      <c r="BY22">
        <v>0</v>
      </c>
      <c r="BZ22">
        <v>0</v>
      </c>
      <c r="CA22">
        <v>0</v>
      </c>
      <c r="CB22">
        <v>815</v>
      </c>
      <c r="CC22">
        <v>815</v>
      </c>
      <c r="CD22">
        <v>56577</v>
      </c>
      <c r="CE22">
        <v>0</v>
      </c>
      <c r="CF22">
        <v>84002</v>
      </c>
      <c r="CG22">
        <v>140579</v>
      </c>
      <c r="CH22" s="65">
        <v>0</v>
      </c>
    </row>
    <row r="23" spans="1:86">
      <c r="A23">
        <v>201512</v>
      </c>
      <c r="B23">
        <v>20002</v>
      </c>
      <c r="C23">
        <v>21884194</v>
      </c>
      <c r="D23">
        <v>14820585</v>
      </c>
      <c r="E23">
        <v>7063609</v>
      </c>
      <c r="F23">
        <v>0</v>
      </c>
      <c r="G23">
        <v>648872</v>
      </c>
      <c r="H23">
        <v>1157706</v>
      </c>
      <c r="I23">
        <v>6554775</v>
      </c>
      <c r="J23">
        <v>-440592</v>
      </c>
      <c r="K23">
        <v>38300</v>
      </c>
      <c r="L23">
        <v>677808</v>
      </c>
      <c r="M23">
        <v>750</v>
      </c>
      <c r="N23">
        <v>0</v>
      </c>
      <c r="O23">
        <v>431494</v>
      </c>
      <c r="P23">
        <v>28275</v>
      </c>
      <c r="Q23">
        <v>0</v>
      </c>
      <c r="R23">
        <v>5070706</v>
      </c>
      <c r="S23">
        <v>1188092</v>
      </c>
      <c r="T23">
        <v>3882614</v>
      </c>
      <c r="U23">
        <v>206694</v>
      </c>
      <c r="V23">
        <v>0</v>
      </c>
      <c r="W23">
        <v>28433976</v>
      </c>
      <c r="X23">
        <v>744382744</v>
      </c>
      <c r="Y23">
        <v>748584</v>
      </c>
      <c r="Z23">
        <v>30210452</v>
      </c>
      <c r="AA23">
        <v>29596500</v>
      </c>
      <c r="AB23">
        <v>0</v>
      </c>
      <c r="AC23">
        <v>17968</v>
      </c>
      <c r="AD23">
        <v>129280</v>
      </c>
      <c r="AE23">
        <v>0</v>
      </c>
      <c r="AF23">
        <v>0</v>
      </c>
      <c r="AG23">
        <v>0</v>
      </c>
      <c r="AH23">
        <v>0</v>
      </c>
      <c r="AI23">
        <v>0</v>
      </c>
      <c r="AJ23">
        <v>5092</v>
      </c>
      <c r="AK23">
        <v>0</v>
      </c>
      <c r="AL23">
        <v>0</v>
      </c>
      <c r="AM23">
        <v>161218</v>
      </c>
      <c r="AN23">
        <v>2693229</v>
      </c>
      <c r="AO23">
        <v>7732</v>
      </c>
      <c r="AP23">
        <v>836593469</v>
      </c>
      <c r="AQ23">
        <v>16610927</v>
      </c>
      <c r="AR23">
        <v>0</v>
      </c>
      <c r="AS23">
        <v>0</v>
      </c>
      <c r="AT23">
        <v>745222683</v>
      </c>
      <c r="AU23">
        <v>17721268</v>
      </c>
      <c r="AV23">
        <v>0</v>
      </c>
      <c r="AW23">
        <v>24175</v>
      </c>
      <c r="AX23">
        <v>0</v>
      </c>
      <c r="AY23">
        <v>8109617</v>
      </c>
      <c r="AZ23">
        <v>0</v>
      </c>
      <c r="BA23">
        <v>787688670</v>
      </c>
      <c r="BB23">
        <v>0</v>
      </c>
      <c r="BC23">
        <v>78720</v>
      </c>
      <c r="BD23">
        <v>49000</v>
      </c>
      <c r="BE23">
        <v>0</v>
      </c>
      <c r="BF23">
        <v>0</v>
      </c>
      <c r="BG23">
        <v>127720</v>
      </c>
      <c r="BH23">
        <v>0</v>
      </c>
      <c r="BI23">
        <v>630000</v>
      </c>
      <c r="BJ23">
        <v>0</v>
      </c>
      <c r="BK23">
        <v>30846</v>
      </c>
      <c r="BL23">
        <v>30846</v>
      </c>
      <c r="BM23">
        <v>0</v>
      </c>
      <c r="BN23">
        <v>0</v>
      </c>
      <c r="BO23">
        <v>0</v>
      </c>
      <c r="BP23">
        <v>0</v>
      </c>
      <c r="BQ23">
        <v>48116233</v>
      </c>
      <c r="BR23">
        <v>0</v>
      </c>
      <c r="BS23">
        <v>0</v>
      </c>
      <c r="BT23">
        <v>42613532</v>
      </c>
      <c r="BU23">
        <v>5502701</v>
      </c>
      <c r="BV23">
        <v>0</v>
      </c>
      <c r="BW23">
        <v>48777079</v>
      </c>
      <c r="BX23">
        <v>836593469</v>
      </c>
      <c r="BY23">
        <v>0</v>
      </c>
      <c r="BZ23">
        <v>0</v>
      </c>
      <c r="CA23">
        <v>0</v>
      </c>
      <c r="CB23">
        <v>1259</v>
      </c>
      <c r="CC23">
        <v>1259</v>
      </c>
      <c r="CD23">
        <v>22327</v>
      </c>
      <c r="CE23">
        <v>0</v>
      </c>
      <c r="CF23">
        <v>65392</v>
      </c>
      <c r="CG23">
        <v>87719</v>
      </c>
      <c r="CH23" s="65">
        <v>0</v>
      </c>
    </row>
    <row r="24" spans="1:86">
      <c r="A24">
        <v>200512</v>
      </c>
      <c r="B24">
        <v>20003</v>
      </c>
      <c r="C24">
        <v>7433595</v>
      </c>
      <c r="D24">
        <v>6411918</v>
      </c>
      <c r="E24">
        <v>1021677</v>
      </c>
      <c r="F24">
        <v>28385</v>
      </c>
      <c r="G24">
        <v>300995</v>
      </c>
      <c r="H24">
        <v>146569</v>
      </c>
      <c r="I24">
        <v>1204488</v>
      </c>
      <c r="J24">
        <v>113117</v>
      </c>
      <c r="K24">
        <v>16832</v>
      </c>
      <c r="L24">
        <v>705540</v>
      </c>
      <c r="M24">
        <v>14876</v>
      </c>
      <c r="N24">
        <v>0</v>
      </c>
      <c r="O24">
        <v>-86031</v>
      </c>
      <c r="P24">
        <v>64337</v>
      </c>
      <c r="Q24">
        <v>0</v>
      </c>
      <c r="R24">
        <v>764389</v>
      </c>
      <c r="S24">
        <v>107126</v>
      </c>
      <c r="T24">
        <v>657263</v>
      </c>
      <c r="U24">
        <v>5617</v>
      </c>
      <c r="V24">
        <v>0</v>
      </c>
      <c r="W24">
        <v>16496060</v>
      </c>
      <c r="X24">
        <v>162107374</v>
      </c>
      <c r="Y24">
        <v>153861</v>
      </c>
      <c r="Z24">
        <v>24209966</v>
      </c>
      <c r="AA24">
        <v>0</v>
      </c>
      <c r="AB24">
        <v>905656</v>
      </c>
      <c r="AC24">
        <v>65511</v>
      </c>
      <c r="AD24">
        <v>563130</v>
      </c>
      <c r="AE24">
        <v>0</v>
      </c>
      <c r="AF24">
        <v>9124</v>
      </c>
      <c r="AG24">
        <v>346008</v>
      </c>
      <c r="AH24">
        <v>115008</v>
      </c>
      <c r="AI24">
        <v>231000</v>
      </c>
      <c r="AJ24">
        <v>18052</v>
      </c>
      <c r="AK24">
        <v>6872</v>
      </c>
      <c r="AL24">
        <v>0</v>
      </c>
      <c r="AM24">
        <v>3921</v>
      </c>
      <c r="AN24">
        <v>1093100</v>
      </c>
      <c r="AO24">
        <v>14498</v>
      </c>
      <c r="AP24">
        <v>205998750</v>
      </c>
      <c r="AQ24">
        <v>3907853</v>
      </c>
      <c r="AR24">
        <v>0</v>
      </c>
      <c r="AS24">
        <v>0</v>
      </c>
      <c r="AT24">
        <v>185276727</v>
      </c>
      <c r="AU24">
        <v>0</v>
      </c>
      <c r="AV24">
        <v>0</v>
      </c>
      <c r="AW24">
        <v>0</v>
      </c>
      <c r="AX24">
        <v>0</v>
      </c>
      <c r="AY24">
        <v>5540178</v>
      </c>
      <c r="AZ24">
        <v>7828</v>
      </c>
      <c r="BA24">
        <v>194732586</v>
      </c>
      <c r="BB24">
        <v>0</v>
      </c>
      <c r="BC24">
        <v>11885</v>
      </c>
      <c r="BD24">
        <v>0</v>
      </c>
      <c r="BE24">
        <v>0</v>
      </c>
      <c r="BF24">
        <v>52267</v>
      </c>
      <c r="BG24">
        <v>64152</v>
      </c>
      <c r="BH24">
        <v>1492286</v>
      </c>
      <c r="BI24">
        <v>306480</v>
      </c>
      <c r="BJ24">
        <v>101841</v>
      </c>
      <c r="BK24">
        <v>36962</v>
      </c>
      <c r="BL24">
        <v>36962</v>
      </c>
      <c r="BM24">
        <v>0</v>
      </c>
      <c r="BN24">
        <v>0</v>
      </c>
      <c r="BO24">
        <v>0</v>
      </c>
      <c r="BP24">
        <v>0</v>
      </c>
      <c r="BQ24">
        <v>8607180</v>
      </c>
      <c r="BR24">
        <v>62352</v>
      </c>
      <c r="BS24">
        <v>0</v>
      </c>
      <c r="BT24">
        <v>6977427</v>
      </c>
      <c r="BU24">
        <v>1567401</v>
      </c>
      <c r="BV24">
        <v>657263</v>
      </c>
      <c r="BW24">
        <v>9709726</v>
      </c>
      <c r="BX24">
        <v>205998750</v>
      </c>
      <c r="BY24">
        <v>0</v>
      </c>
      <c r="BZ24">
        <v>0</v>
      </c>
      <c r="CA24">
        <v>0</v>
      </c>
      <c r="CB24">
        <v>18328</v>
      </c>
      <c r="CC24">
        <v>18328</v>
      </c>
      <c r="CD24">
        <v>0</v>
      </c>
      <c r="CE24">
        <v>0</v>
      </c>
      <c r="CF24">
        <v>91655</v>
      </c>
      <c r="CG24">
        <v>91655</v>
      </c>
      <c r="CH24" s="65">
        <v>0</v>
      </c>
    </row>
    <row r="25" spans="1:86">
      <c r="A25">
        <v>200612</v>
      </c>
      <c r="B25">
        <v>20003</v>
      </c>
      <c r="C25">
        <v>7297369</v>
      </c>
      <c r="D25">
        <v>6263978</v>
      </c>
      <c r="E25">
        <v>1033391</v>
      </c>
      <c r="F25">
        <v>17937</v>
      </c>
      <c r="G25">
        <v>195629</v>
      </c>
      <c r="H25">
        <v>126077</v>
      </c>
      <c r="I25">
        <v>1120880</v>
      </c>
      <c r="J25">
        <v>236404</v>
      </c>
      <c r="K25">
        <v>21347</v>
      </c>
      <c r="L25">
        <v>761847</v>
      </c>
      <c r="M25">
        <v>14135</v>
      </c>
      <c r="N25">
        <v>44</v>
      </c>
      <c r="O25">
        <v>-130542</v>
      </c>
      <c r="P25">
        <v>56047</v>
      </c>
      <c r="Q25">
        <v>0</v>
      </c>
      <c r="R25">
        <v>789194</v>
      </c>
      <c r="S25">
        <v>169561</v>
      </c>
      <c r="T25">
        <v>619633</v>
      </c>
      <c r="U25">
        <v>5313</v>
      </c>
      <c r="V25">
        <v>0</v>
      </c>
      <c r="W25">
        <v>12791230</v>
      </c>
      <c r="X25">
        <v>174906914</v>
      </c>
      <c r="Y25">
        <v>352316</v>
      </c>
      <c r="Z25">
        <v>8810052</v>
      </c>
      <c r="AA25">
        <v>0</v>
      </c>
      <c r="AB25">
        <v>993724</v>
      </c>
      <c r="AC25">
        <v>72114</v>
      </c>
      <c r="AD25">
        <v>700837</v>
      </c>
      <c r="AE25">
        <v>0</v>
      </c>
      <c r="AF25">
        <v>8228</v>
      </c>
      <c r="AG25">
        <v>536127</v>
      </c>
      <c r="AH25">
        <v>134128</v>
      </c>
      <c r="AI25">
        <v>401999</v>
      </c>
      <c r="AJ25">
        <v>15694</v>
      </c>
      <c r="AK25">
        <v>3140</v>
      </c>
      <c r="AL25">
        <v>0</v>
      </c>
      <c r="AM25">
        <v>4164</v>
      </c>
      <c r="AN25">
        <v>310093</v>
      </c>
      <c r="AO25">
        <v>17601</v>
      </c>
      <c r="AP25">
        <v>199527547</v>
      </c>
      <c r="AQ25">
        <v>3514927</v>
      </c>
      <c r="AR25">
        <v>0</v>
      </c>
      <c r="AS25">
        <v>0</v>
      </c>
      <c r="AT25">
        <v>179474000</v>
      </c>
      <c r="AU25">
        <v>0</v>
      </c>
      <c r="AV25">
        <v>0</v>
      </c>
      <c r="AW25">
        <v>0</v>
      </c>
      <c r="AX25">
        <v>0</v>
      </c>
      <c r="AY25">
        <v>4580303</v>
      </c>
      <c r="AZ25">
        <v>9324</v>
      </c>
      <c r="BA25">
        <v>187578554</v>
      </c>
      <c r="BB25">
        <v>0</v>
      </c>
      <c r="BC25">
        <v>24232</v>
      </c>
      <c r="BD25">
        <v>0</v>
      </c>
      <c r="BE25">
        <v>0</v>
      </c>
      <c r="BF25">
        <v>58129</v>
      </c>
      <c r="BG25">
        <v>82361</v>
      </c>
      <c r="BH25">
        <v>1492710</v>
      </c>
      <c r="BI25">
        <v>306480</v>
      </c>
      <c r="BJ25">
        <v>101841</v>
      </c>
      <c r="BK25">
        <v>75625</v>
      </c>
      <c r="BL25">
        <v>75625</v>
      </c>
      <c r="BM25">
        <v>0</v>
      </c>
      <c r="BN25">
        <v>0</v>
      </c>
      <c r="BO25">
        <v>0</v>
      </c>
      <c r="BP25">
        <v>0</v>
      </c>
      <c r="BQ25">
        <v>9270343</v>
      </c>
      <c r="BR25">
        <v>115563</v>
      </c>
      <c r="BS25">
        <v>0</v>
      </c>
      <c r="BT25">
        <v>8321929</v>
      </c>
      <c r="BU25">
        <v>832851</v>
      </c>
      <c r="BV25">
        <v>619633</v>
      </c>
      <c r="BW25">
        <v>10373922</v>
      </c>
      <c r="BX25">
        <v>199527547</v>
      </c>
      <c r="BY25">
        <v>0</v>
      </c>
      <c r="BZ25">
        <v>0</v>
      </c>
      <c r="CA25">
        <v>0</v>
      </c>
      <c r="CB25">
        <v>18170</v>
      </c>
      <c r="CC25">
        <v>18170</v>
      </c>
      <c r="CD25">
        <v>0</v>
      </c>
      <c r="CE25">
        <v>0</v>
      </c>
      <c r="CF25">
        <v>97850</v>
      </c>
      <c r="CG25">
        <v>97850</v>
      </c>
      <c r="CH25" s="65">
        <v>0</v>
      </c>
    </row>
    <row r="26" spans="1:86">
      <c r="A26">
        <v>200712</v>
      </c>
      <c r="B26">
        <v>20003</v>
      </c>
      <c r="C26">
        <v>8653521</v>
      </c>
      <c r="D26">
        <v>7460726</v>
      </c>
      <c r="E26">
        <v>1192795</v>
      </c>
      <c r="F26">
        <v>19227</v>
      </c>
      <c r="G26">
        <v>158773</v>
      </c>
      <c r="H26">
        <v>100552</v>
      </c>
      <c r="I26">
        <v>1270243</v>
      </c>
      <c r="J26">
        <v>231130</v>
      </c>
      <c r="K26">
        <v>25127</v>
      </c>
      <c r="L26">
        <v>793083</v>
      </c>
      <c r="M26">
        <v>15628</v>
      </c>
      <c r="N26">
        <v>67</v>
      </c>
      <c r="O26">
        <v>2619</v>
      </c>
      <c r="P26">
        <v>48061</v>
      </c>
      <c r="Q26">
        <v>0</v>
      </c>
      <c r="R26">
        <v>763164</v>
      </c>
      <c r="S26">
        <v>142334</v>
      </c>
      <c r="T26">
        <v>620830</v>
      </c>
      <c r="U26">
        <v>3587</v>
      </c>
      <c r="V26">
        <v>0</v>
      </c>
      <c r="W26">
        <v>7690062</v>
      </c>
      <c r="X26">
        <v>188251206</v>
      </c>
      <c r="Y26">
        <v>450000</v>
      </c>
      <c r="Z26">
        <v>12086989</v>
      </c>
      <c r="AA26">
        <v>0</v>
      </c>
      <c r="AB26">
        <v>1163695</v>
      </c>
      <c r="AC26">
        <v>65270</v>
      </c>
      <c r="AD26">
        <v>888676</v>
      </c>
      <c r="AE26">
        <v>0</v>
      </c>
      <c r="AF26">
        <v>9127</v>
      </c>
      <c r="AG26">
        <v>611328</v>
      </c>
      <c r="AH26">
        <v>136328</v>
      </c>
      <c r="AI26">
        <v>475000</v>
      </c>
      <c r="AJ26">
        <v>21683</v>
      </c>
      <c r="AK26">
        <v>17041</v>
      </c>
      <c r="AL26">
        <v>0</v>
      </c>
      <c r="AM26">
        <v>4769</v>
      </c>
      <c r="AN26">
        <v>549172</v>
      </c>
      <c r="AO26">
        <v>19778</v>
      </c>
      <c r="AP26">
        <v>211832383</v>
      </c>
      <c r="AQ26">
        <v>1350774</v>
      </c>
      <c r="AR26">
        <v>0</v>
      </c>
      <c r="AS26">
        <v>0</v>
      </c>
      <c r="AT26">
        <v>192893056</v>
      </c>
      <c r="AU26">
        <v>0</v>
      </c>
      <c r="AV26">
        <v>0</v>
      </c>
      <c r="AW26">
        <v>0</v>
      </c>
      <c r="AX26">
        <v>0</v>
      </c>
      <c r="AY26">
        <v>4907131</v>
      </c>
      <c r="AZ26">
        <v>1581</v>
      </c>
      <c r="BA26">
        <v>199152542</v>
      </c>
      <c r="BB26">
        <v>0</v>
      </c>
      <c r="BC26">
        <v>30756</v>
      </c>
      <c r="BD26">
        <v>0</v>
      </c>
      <c r="BE26">
        <v>0</v>
      </c>
      <c r="BF26">
        <v>107812</v>
      </c>
      <c r="BG26">
        <v>138568</v>
      </c>
      <c r="BH26">
        <v>1494288</v>
      </c>
      <c r="BI26">
        <v>306480</v>
      </c>
      <c r="BJ26">
        <v>101841</v>
      </c>
      <c r="BK26">
        <v>125771</v>
      </c>
      <c r="BL26">
        <v>125771</v>
      </c>
      <c r="BM26">
        <v>0</v>
      </c>
      <c r="BN26">
        <v>0</v>
      </c>
      <c r="BO26">
        <v>0</v>
      </c>
      <c r="BP26">
        <v>0</v>
      </c>
      <c r="BQ26">
        <v>9892063</v>
      </c>
      <c r="BR26">
        <v>144410</v>
      </c>
      <c r="BS26">
        <v>0</v>
      </c>
      <c r="BT26">
        <v>8716324</v>
      </c>
      <c r="BU26">
        <v>1031329</v>
      </c>
      <c r="BV26">
        <v>620830</v>
      </c>
      <c r="BW26">
        <v>11046985</v>
      </c>
      <c r="BX26">
        <v>211832383</v>
      </c>
      <c r="BY26">
        <v>0</v>
      </c>
      <c r="BZ26">
        <v>0</v>
      </c>
      <c r="CA26">
        <v>0</v>
      </c>
      <c r="CB26">
        <v>42119</v>
      </c>
      <c r="CC26">
        <v>42119</v>
      </c>
      <c r="CD26">
        <v>0</v>
      </c>
      <c r="CE26">
        <v>0</v>
      </c>
      <c r="CF26">
        <v>82458</v>
      </c>
      <c r="CG26">
        <v>82458</v>
      </c>
      <c r="CH26" s="65">
        <v>0</v>
      </c>
    </row>
    <row r="27" spans="1:86">
      <c r="A27">
        <v>200812</v>
      </c>
      <c r="B27">
        <v>20003</v>
      </c>
      <c r="C27">
        <v>10338730</v>
      </c>
      <c r="D27">
        <v>8949167</v>
      </c>
      <c r="E27">
        <v>1389563</v>
      </c>
      <c r="F27">
        <v>24066</v>
      </c>
      <c r="G27">
        <v>134302</v>
      </c>
      <c r="H27">
        <v>115517</v>
      </c>
      <c r="I27">
        <v>1432414</v>
      </c>
      <c r="J27">
        <v>-700107</v>
      </c>
      <c r="K27">
        <v>38896</v>
      </c>
      <c r="L27">
        <v>833419</v>
      </c>
      <c r="M27">
        <v>19173</v>
      </c>
      <c r="N27">
        <v>234</v>
      </c>
      <c r="O27">
        <v>457941</v>
      </c>
      <c r="P27">
        <v>-107901</v>
      </c>
      <c r="Q27">
        <v>0</v>
      </c>
      <c r="R27">
        <v>-647465</v>
      </c>
      <c r="S27">
        <v>-74643</v>
      </c>
      <c r="T27">
        <v>-572822</v>
      </c>
      <c r="U27">
        <v>5441</v>
      </c>
      <c r="V27">
        <v>0</v>
      </c>
      <c r="W27">
        <v>7068631</v>
      </c>
      <c r="X27">
        <v>208014604</v>
      </c>
      <c r="Y27">
        <v>600000</v>
      </c>
      <c r="Z27">
        <v>10496592</v>
      </c>
      <c r="AA27">
        <v>0</v>
      </c>
      <c r="AB27">
        <v>756399</v>
      </c>
      <c r="AC27">
        <v>65276</v>
      </c>
      <c r="AD27">
        <v>999790</v>
      </c>
      <c r="AE27">
        <v>0</v>
      </c>
      <c r="AF27">
        <v>5605</v>
      </c>
      <c r="AG27">
        <v>536915</v>
      </c>
      <c r="AH27">
        <v>126915</v>
      </c>
      <c r="AI27">
        <v>410000</v>
      </c>
      <c r="AJ27">
        <v>22537</v>
      </c>
      <c r="AK27">
        <v>59413</v>
      </c>
      <c r="AL27">
        <v>44794</v>
      </c>
      <c r="AM27">
        <v>67234</v>
      </c>
      <c r="AN27">
        <v>696672</v>
      </c>
      <c r="AO27">
        <v>22411</v>
      </c>
      <c r="AP27">
        <v>229462314</v>
      </c>
      <c r="AQ27">
        <v>27031263</v>
      </c>
      <c r="AR27">
        <v>0</v>
      </c>
      <c r="AS27">
        <v>0</v>
      </c>
      <c r="AT27">
        <v>185978958</v>
      </c>
      <c r="AU27">
        <v>1000000</v>
      </c>
      <c r="AV27">
        <v>0</v>
      </c>
      <c r="AW27">
        <v>0</v>
      </c>
      <c r="AX27">
        <v>0</v>
      </c>
      <c r="AY27">
        <v>4941253</v>
      </c>
      <c r="AZ27">
        <v>975</v>
      </c>
      <c r="BA27">
        <v>218952449</v>
      </c>
      <c r="BB27">
        <v>0</v>
      </c>
      <c r="BC27">
        <v>0</v>
      </c>
      <c r="BD27">
        <v>0</v>
      </c>
      <c r="BE27">
        <v>0</v>
      </c>
      <c r="BF27">
        <v>116136</v>
      </c>
      <c r="BG27">
        <v>116136</v>
      </c>
      <c r="BH27">
        <v>3976</v>
      </c>
      <c r="BI27">
        <v>306480</v>
      </c>
      <c r="BJ27">
        <v>101841</v>
      </c>
      <c r="BK27">
        <v>46414</v>
      </c>
      <c r="BL27">
        <v>46414</v>
      </c>
      <c r="BM27">
        <v>0</v>
      </c>
      <c r="BN27">
        <v>0</v>
      </c>
      <c r="BO27">
        <v>0</v>
      </c>
      <c r="BP27">
        <v>0</v>
      </c>
      <c r="BQ27">
        <v>10507840</v>
      </c>
      <c r="BR27">
        <v>55530</v>
      </c>
      <c r="BS27">
        <v>0</v>
      </c>
      <c r="BT27">
        <v>8091322</v>
      </c>
      <c r="BU27">
        <v>2360988</v>
      </c>
      <c r="BV27">
        <v>-572822</v>
      </c>
      <c r="BW27">
        <v>10389753</v>
      </c>
      <c r="BX27">
        <v>229462314</v>
      </c>
      <c r="BY27">
        <v>0</v>
      </c>
      <c r="BZ27">
        <v>0</v>
      </c>
      <c r="CA27">
        <v>0</v>
      </c>
      <c r="CB27">
        <v>36466</v>
      </c>
      <c r="CC27">
        <v>36466</v>
      </c>
      <c r="CD27">
        <v>0</v>
      </c>
      <c r="CE27">
        <v>0</v>
      </c>
      <c r="CF27">
        <v>70708</v>
      </c>
      <c r="CG27">
        <v>70708</v>
      </c>
      <c r="CH27" s="65">
        <v>0</v>
      </c>
    </row>
    <row r="28" spans="1:86">
      <c r="A28">
        <v>200912</v>
      </c>
      <c r="B28">
        <v>20003</v>
      </c>
      <c r="C28">
        <v>10804894</v>
      </c>
      <c r="D28">
        <v>9201262</v>
      </c>
      <c r="E28">
        <v>1603632</v>
      </c>
      <c r="F28">
        <v>15040</v>
      </c>
      <c r="G28">
        <v>236950</v>
      </c>
      <c r="H28">
        <v>147337</v>
      </c>
      <c r="I28">
        <v>1708285</v>
      </c>
      <c r="J28">
        <v>349214</v>
      </c>
      <c r="K28">
        <v>18307</v>
      </c>
      <c r="L28">
        <v>827509</v>
      </c>
      <c r="M28">
        <v>16719</v>
      </c>
      <c r="N28">
        <v>45</v>
      </c>
      <c r="O28">
        <v>1329582</v>
      </c>
      <c r="P28">
        <v>-757434</v>
      </c>
      <c r="Q28">
        <v>0</v>
      </c>
      <c r="R28">
        <v>-855483</v>
      </c>
      <c r="S28">
        <v>-237176</v>
      </c>
      <c r="T28">
        <v>-618307</v>
      </c>
      <c r="U28">
        <v>9252</v>
      </c>
      <c r="V28">
        <v>0</v>
      </c>
      <c r="W28">
        <v>9278226</v>
      </c>
      <c r="X28">
        <v>216299178</v>
      </c>
      <c r="Y28">
        <v>450000</v>
      </c>
      <c r="Z28">
        <v>12515270</v>
      </c>
      <c r="AA28">
        <v>0</v>
      </c>
      <c r="AB28">
        <v>238641</v>
      </c>
      <c r="AC28">
        <v>59180</v>
      </c>
      <c r="AD28">
        <v>835275</v>
      </c>
      <c r="AE28">
        <v>0</v>
      </c>
      <c r="AF28">
        <v>5900</v>
      </c>
      <c r="AG28">
        <v>510582</v>
      </c>
      <c r="AH28">
        <v>129482</v>
      </c>
      <c r="AI28">
        <v>381100</v>
      </c>
      <c r="AJ28">
        <v>20514</v>
      </c>
      <c r="AK28">
        <v>38792</v>
      </c>
      <c r="AL28">
        <v>96664</v>
      </c>
      <c r="AM28">
        <v>1132871</v>
      </c>
      <c r="AN28">
        <v>652915</v>
      </c>
      <c r="AO28">
        <v>25903</v>
      </c>
      <c r="AP28">
        <v>242169163</v>
      </c>
      <c r="AQ28">
        <v>24693350</v>
      </c>
      <c r="AR28">
        <v>0</v>
      </c>
      <c r="AS28">
        <v>0</v>
      </c>
      <c r="AT28">
        <v>196299267</v>
      </c>
      <c r="AU28">
        <v>3989996</v>
      </c>
      <c r="AV28">
        <v>0</v>
      </c>
      <c r="AW28">
        <v>0</v>
      </c>
      <c r="AX28">
        <v>0</v>
      </c>
      <c r="AY28">
        <v>5081577</v>
      </c>
      <c r="AZ28">
        <v>3997</v>
      </c>
      <c r="BA28">
        <v>230068187</v>
      </c>
      <c r="BB28">
        <v>0</v>
      </c>
      <c r="BC28">
        <v>0</v>
      </c>
      <c r="BD28">
        <v>0</v>
      </c>
      <c r="BE28">
        <v>0</v>
      </c>
      <c r="BF28">
        <v>151856</v>
      </c>
      <c r="BG28">
        <v>151856</v>
      </c>
      <c r="BH28">
        <v>2218948</v>
      </c>
      <c r="BI28">
        <v>306480</v>
      </c>
      <c r="BJ28">
        <v>101841</v>
      </c>
      <c r="BK28">
        <v>5140</v>
      </c>
      <c r="BL28">
        <v>5140</v>
      </c>
      <c r="BM28">
        <v>0</v>
      </c>
      <c r="BN28">
        <v>0</v>
      </c>
      <c r="BO28">
        <v>0</v>
      </c>
      <c r="BP28">
        <v>0</v>
      </c>
      <c r="BQ28">
        <v>9935018</v>
      </c>
      <c r="BR28">
        <v>0</v>
      </c>
      <c r="BS28">
        <v>0</v>
      </c>
      <c r="BT28">
        <v>7509652</v>
      </c>
      <c r="BU28">
        <v>2425366</v>
      </c>
      <c r="BV28">
        <v>-618307</v>
      </c>
      <c r="BW28">
        <v>9730172</v>
      </c>
      <c r="BX28">
        <v>242169163</v>
      </c>
      <c r="BY28">
        <v>0</v>
      </c>
      <c r="BZ28">
        <v>0</v>
      </c>
      <c r="CA28">
        <v>0</v>
      </c>
      <c r="CB28">
        <v>45029</v>
      </c>
      <c r="CC28">
        <v>45029</v>
      </c>
      <c r="CD28">
        <v>0</v>
      </c>
      <c r="CE28">
        <v>0</v>
      </c>
      <c r="CF28">
        <v>51348</v>
      </c>
      <c r="CG28">
        <v>51348</v>
      </c>
      <c r="CH28" s="65">
        <v>0</v>
      </c>
    </row>
    <row r="29" spans="1:86">
      <c r="A29">
        <v>201012</v>
      </c>
      <c r="B29">
        <v>20003</v>
      </c>
      <c r="C29">
        <v>8480376</v>
      </c>
      <c r="D29">
        <v>6970838</v>
      </c>
      <c r="E29">
        <v>1509538</v>
      </c>
      <c r="F29">
        <v>5275</v>
      </c>
      <c r="G29">
        <v>149266</v>
      </c>
      <c r="H29">
        <v>204853</v>
      </c>
      <c r="I29">
        <v>1459226</v>
      </c>
      <c r="J29">
        <v>-247825</v>
      </c>
      <c r="K29">
        <v>21508</v>
      </c>
      <c r="L29">
        <v>748644</v>
      </c>
      <c r="M29">
        <v>19967</v>
      </c>
      <c r="N29">
        <v>164</v>
      </c>
      <c r="O29">
        <v>363180</v>
      </c>
      <c r="P29">
        <v>-82820</v>
      </c>
      <c r="Q29">
        <v>0</v>
      </c>
      <c r="R29">
        <v>18134</v>
      </c>
      <c r="S29">
        <v>7263</v>
      </c>
      <c r="T29">
        <v>10871</v>
      </c>
      <c r="U29">
        <v>11330</v>
      </c>
      <c r="V29">
        <v>0</v>
      </c>
      <c r="W29">
        <v>5984077</v>
      </c>
      <c r="X29">
        <v>208425231</v>
      </c>
      <c r="Y29">
        <v>300000</v>
      </c>
      <c r="Z29">
        <v>8227841</v>
      </c>
      <c r="AA29">
        <v>0</v>
      </c>
      <c r="AB29">
        <v>232713</v>
      </c>
      <c r="AC29">
        <v>60232</v>
      </c>
      <c r="AD29">
        <v>1170206</v>
      </c>
      <c r="AE29">
        <v>0</v>
      </c>
      <c r="AF29">
        <v>4159</v>
      </c>
      <c r="AG29">
        <v>386128</v>
      </c>
      <c r="AH29">
        <v>5028</v>
      </c>
      <c r="AI29">
        <v>381100</v>
      </c>
      <c r="AJ29">
        <v>17478</v>
      </c>
      <c r="AK29">
        <v>1209</v>
      </c>
      <c r="AL29">
        <v>67192</v>
      </c>
      <c r="AM29">
        <v>852038</v>
      </c>
      <c r="AN29">
        <v>487989</v>
      </c>
      <c r="AO29">
        <v>28255</v>
      </c>
      <c r="AP29">
        <v>226256078</v>
      </c>
      <c r="AQ29">
        <v>11345946</v>
      </c>
      <c r="AR29">
        <v>0</v>
      </c>
      <c r="AS29">
        <v>0</v>
      </c>
      <c r="AT29">
        <v>194438524</v>
      </c>
      <c r="AU29">
        <v>4496769</v>
      </c>
      <c r="AV29">
        <v>0</v>
      </c>
      <c r="AW29">
        <v>45466</v>
      </c>
      <c r="AX29">
        <v>0</v>
      </c>
      <c r="AY29">
        <v>3821561</v>
      </c>
      <c r="AZ29">
        <v>3080</v>
      </c>
      <c r="BA29">
        <v>214151346</v>
      </c>
      <c r="BB29">
        <v>0</v>
      </c>
      <c r="BC29">
        <v>0</v>
      </c>
      <c r="BD29">
        <v>0</v>
      </c>
      <c r="BE29">
        <v>0</v>
      </c>
      <c r="BF29">
        <v>142437</v>
      </c>
      <c r="BG29">
        <v>142437</v>
      </c>
      <c r="BH29">
        <v>2220602</v>
      </c>
      <c r="BI29">
        <v>306480</v>
      </c>
      <c r="BJ29">
        <v>101841</v>
      </c>
      <c r="BK29">
        <v>5515</v>
      </c>
      <c r="BL29">
        <v>5515</v>
      </c>
      <c r="BM29">
        <v>0</v>
      </c>
      <c r="BN29">
        <v>0</v>
      </c>
      <c r="BO29">
        <v>0</v>
      </c>
      <c r="BP29">
        <v>0</v>
      </c>
      <c r="BQ29">
        <v>9316986</v>
      </c>
      <c r="BR29">
        <v>273</v>
      </c>
      <c r="BS29">
        <v>0</v>
      </c>
      <c r="BT29">
        <v>4418576</v>
      </c>
      <c r="BU29">
        <v>4898137</v>
      </c>
      <c r="BV29">
        <v>10871</v>
      </c>
      <c r="BW29">
        <v>9741693</v>
      </c>
      <c r="BX29">
        <v>226256078</v>
      </c>
      <c r="BY29">
        <v>0</v>
      </c>
      <c r="BZ29">
        <v>0</v>
      </c>
      <c r="CA29">
        <v>0</v>
      </c>
      <c r="CB29">
        <v>52415</v>
      </c>
      <c r="CC29">
        <v>52415</v>
      </c>
      <c r="CD29">
        <v>0</v>
      </c>
      <c r="CE29">
        <v>0</v>
      </c>
      <c r="CF29">
        <v>48037</v>
      </c>
      <c r="CG29">
        <v>48037</v>
      </c>
      <c r="CH29" s="65">
        <v>0</v>
      </c>
    </row>
    <row r="30" spans="1:86">
      <c r="A30">
        <v>201112</v>
      </c>
      <c r="B30">
        <v>20003</v>
      </c>
      <c r="C30">
        <v>7827535</v>
      </c>
      <c r="D30">
        <v>6254715</v>
      </c>
      <c r="E30">
        <v>1572820</v>
      </c>
      <c r="F30">
        <v>5454</v>
      </c>
      <c r="G30">
        <v>91878</v>
      </c>
      <c r="H30">
        <v>176195</v>
      </c>
      <c r="I30">
        <v>1493957</v>
      </c>
      <c r="J30">
        <v>-66094</v>
      </c>
      <c r="K30">
        <v>19473</v>
      </c>
      <c r="L30">
        <v>833550</v>
      </c>
      <c r="M30">
        <v>19815</v>
      </c>
      <c r="N30">
        <v>0</v>
      </c>
      <c r="O30">
        <v>322426</v>
      </c>
      <c r="P30">
        <v>-123766</v>
      </c>
      <c r="Q30">
        <v>0</v>
      </c>
      <c r="R30">
        <v>147779</v>
      </c>
      <c r="S30">
        <v>37766</v>
      </c>
      <c r="T30">
        <v>110013</v>
      </c>
      <c r="U30">
        <v>54339</v>
      </c>
      <c r="V30">
        <v>0</v>
      </c>
      <c r="W30">
        <v>6854431</v>
      </c>
      <c r="X30">
        <v>202110140</v>
      </c>
      <c r="Y30">
        <v>300000</v>
      </c>
      <c r="Z30">
        <v>3147583</v>
      </c>
      <c r="AA30">
        <v>0</v>
      </c>
      <c r="AB30">
        <v>257594</v>
      </c>
      <c r="AC30">
        <v>58367</v>
      </c>
      <c r="AD30">
        <v>1083038</v>
      </c>
      <c r="AE30">
        <v>0</v>
      </c>
      <c r="AF30">
        <v>2475</v>
      </c>
      <c r="AG30">
        <v>387852</v>
      </c>
      <c r="AH30">
        <v>4978</v>
      </c>
      <c r="AI30">
        <v>382874</v>
      </c>
      <c r="AJ30">
        <v>11182</v>
      </c>
      <c r="AK30">
        <v>1213</v>
      </c>
      <c r="AL30">
        <v>19135</v>
      </c>
      <c r="AM30">
        <v>558598</v>
      </c>
      <c r="AN30">
        <v>772114</v>
      </c>
      <c r="AO30">
        <v>34113</v>
      </c>
      <c r="AP30">
        <v>215652174</v>
      </c>
      <c r="AQ30">
        <v>5199360</v>
      </c>
      <c r="AR30">
        <v>0</v>
      </c>
      <c r="AS30">
        <v>0</v>
      </c>
      <c r="AT30">
        <v>189985342</v>
      </c>
      <c r="AU30">
        <v>4498615</v>
      </c>
      <c r="AV30">
        <v>0</v>
      </c>
      <c r="AW30">
        <v>0</v>
      </c>
      <c r="AX30">
        <v>32894</v>
      </c>
      <c r="AY30">
        <v>3668494</v>
      </c>
      <c r="AZ30">
        <v>4675</v>
      </c>
      <c r="BA30">
        <v>203389380</v>
      </c>
      <c r="BB30">
        <v>0</v>
      </c>
      <c r="BC30">
        <v>0</v>
      </c>
      <c r="BD30">
        <v>0</v>
      </c>
      <c r="BE30">
        <v>0</v>
      </c>
      <c r="BF30">
        <v>181681</v>
      </c>
      <c r="BG30">
        <v>181681</v>
      </c>
      <c r="BH30">
        <v>2222544</v>
      </c>
      <c r="BI30">
        <v>306480</v>
      </c>
      <c r="BJ30">
        <v>101841</v>
      </c>
      <c r="BK30">
        <v>9134</v>
      </c>
      <c r="BL30">
        <v>9134</v>
      </c>
      <c r="BM30">
        <v>0</v>
      </c>
      <c r="BN30">
        <v>0</v>
      </c>
      <c r="BO30">
        <v>0</v>
      </c>
      <c r="BP30">
        <v>0</v>
      </c>
      <c r="BQ30">
        <v>9331101</v>
      </c>
      <c r="BR30">
        <v>3518</v>
      </c>
      <c r="BS30">
        <v>0</v>
      </c>
      <c r="BT30">
        <v>8682159</v>
      </c>
      <c r="BU30">
        <v>645424</v>
      </c>
      <c r="BV30">
        <v>110013</v>
      </c>
      <c r="BW30">
        <v>9858569</v>
      </c>
      <c r="BX30">
        <v>215652174</v>
      </c>
      <c r="BY30">
        <v>0</v>
      </c>
      <c r="BZ30">
        <v>0</v>
      </c>
      <c r="CA30">
        <v>0</v>
      </c>
      <c r="CB30">
        <v>57637</v>
      </c>
      <c r="CC30">
        <v>57637</v>
      </c>
      <c r="CD30">
        <v>0</v>
      </c>
      <c r="CE30">
        <v>0</v>
      </c>
      <c r="CF30">
        <v>188338</v>
      </c>
      <c r="CG30">
        <v>188338</v>
      </c>
      <c r="CH30" s="65">
        <v>0</v>
      </c>
    </row>
    <row r="31" spans="1:86">
      <c r="A31">
        <v>201212</v>
      </c>
      <c r="B31">
        <v>20003</v>
      </c>
      <c r="C31">
        <v>7332758</v>
      </c>
      <c r="D31">
        <v>5775105</v>
      </c>
      <c r="E31">
        <v>1557653</v>
      </c>
      <c r="F31">
        <v>9755</v>
      </c>
      <c r="G31">
        <v>199390</v>
      </c>
      <c r="H31">
        <v>183021</v>
      </c>
      <c r="I31">
        <v>1583777</v>
      </c>
      <c r="J31">
        <v>-23128</v>
      </c>
      <c r="K31">
        <v>25759</v>
      </c>
      <c r="L31">
        <v>826501</v>
      </c>
      <c r="M31">
        <v>14304</v>
      </c>
      <c r="N31">
        <v>29</v>
      </c>
      <c r="O31">
        <v>438719</v>
      </c>
      <c r="P31">
        <v>-57585</v>
      </c>
      <c r="Q31">
        <v>0</v>
      </c>
      <c r="R31">
        <v>249270</v>
      </c>
      <c r="S31">
        <v>65361</v>
      </c>
      <c r="T31">
        <v>183909</v>
      </c>
      <c r="U31">
        <v>96764</v>
      </c>
      <c r="V31">
        <v>0</v>
      </c>
      <c r="W31">
        <v>4491790</v>
      </c>
      <c r="X31">
        <v>201134500</v>
      </c>
      <c r="Y31">
        <v>3296309</v>
      </c>
      <c r="Z31">
        <v>12157415</v>
      </c>
      <c r="AA31">
        <v>0</v>
      </c>
      <c r="AB31">
        <v>257022</v>
      </c>
      <c r="AC31">
        <v>55211</v>
      </c>
      <c r="AD31">
        <v>1043599</v>
      </c>
      <c r="AE31">
        <v>0</v>
      </c>
      <c r="AF31">
        <v>23925</v>
      </c>
      <c r="AG31">
        <v>388664</v>
      </c>
      <c r="AH31">
        <v>4464</v>
      </c>
      <c r="AI31">
        <v>384200</v>
      </c>
      <c r="AJ31">
        <v>6676</v>
      </c>
      <c r="AK31">
        <v>2289</v>
      </c>
      <c r="AL31">
        <v>16290</v>
      </c>
      <c r="AM31">
        <v>395731</v>
      </c>
      <c r="AN31">
        <v>948367</v>
      </c>
      <c r="AO31">
        <v>29603</v>
      </c>
      <c r="AP31">
        <v>224344155</v>
      </c>
      <c r="AQ31">
        <v>5786265</v>
      </c>
      <c r="AR31">
        <v>0</v>
      </c>
      <c r="AS31">
        <v>0</v>
      </c>
      <c r="AT31">
        <v>196528120</v>
      </c>
      <c r="AU31">
        <v>8162452</v>
      </c>
      <c r="AV31">
        <v>0</v>
      </c>
      <c r="AW31">
        <v>20198</v>
      </c>
      <c r="AX31">
        <v>0</v>
      </c>
      <c r="AY31">
        <v>3601934</v>
      </c>
      <c r="AZ31">
        <v>4221</v>
      </c>
      <c r="BA31">
        <v>214103190</v>
      </c>
      <c r="BB31">
        <v>0</v>
      </c>
      <c r="BC31">
        <v>0</v>
      </c>
      <c r="BD31">
        <v>0</v>
      </c>
      <c r="BE31">
        <v>0</v>
      </c>
      <c r="BF31">
        <v>190211</v>
      </c>
      <c r="BG31">
        <v>190211</v>
      </c>
      <c r="BH31">
        <v>2640</v>
      </c>
      <c r="BI31">
        <v>306480</v>
      </c>
      <c r="BJ31">
        <v>101841</v>
      </c>
      <c r="BK31">
        <v>12812</v>
      </c>
      <c r="BL31">
        <v>12812</v>
      </c>
      <c r="BM31">
        <v>0</v>
      </c>
      <c r="BN31">
        <v>0</v>
      </c>
      <c r="BO31">
        <v>0</v>
      </c>
      <c r="BP31">
        <v>0</v>
      </c>
      <c r="BQ31">
        <v>9443072</v>
      </c>
      <c r="BR31">
        <v>5476</v>
      </c>
      <c r="BS31">
        <v>0</v>
      </c>
      <c r="BT31">
        <v>7917916</v>
      </c>
      <c r="BU31">
        <v>1519680</v>
      </c>
      <c r="BV31">
        <v>183909</v>
      </c>
      <c r="BW31">
        <v>10048114</v>
      </c>
      <c r="BX31">
        <v>224344155</v>
      </c>
      <c r="BY31">
        <v>0</v>
      </c>
      <c r="BZ31">
        <v>0</v>
      </c>
      <c r="CA31">
        <v>0</v>
      </c>
      <c r="CB31">
        <v>50655</v>
      </c>
      <c r="CC31">
        <v>50655</v>
      </c>
      <c r="CD31">
        <v>0</v>
      </c>
      <c r="CE31">
        <v>0</v>
      </c>
      <c r="CF31">
        <v>147710</v>
      </c>
      <c r="CG31">
        <v>147710</v>
      </c>
      <c r="CH31" s="65">
        <v>0</v>
      </c>
    </row>
    <row r="32" spans="1:86">
      <c r="A32">
        <v>201312</v>
      </c>
      <c r="B32">
        <v>20003</v>
      </c>
      <c r="C32">
        <v>7120041</v>
      </c>
      <c r="D32">
        <v>5260523</v>
      </c>
      <c r="E32">
        <v>1859518</v>
      </c>
      <c r="F32">
        <v>6183</v>
      </c>
      <c r="G32">
        <v>216178</v>
      </c>
      <c r="H32">
        <v>134018</v>
      </c>
      <c r="I32">
        <v>1947861</v>
      </c>
      <c r="J32">
        <v>-213166</v>
      </c>
      <c r="K32">
        <v>25566</v>
      </c>
      <c r="L32">
        <v>847307</v>
      </c>
      <c r="M32">
        <v>18319</v>
      </c>
      <c r="N32">
        <v>0</v>
      </c>
      <c r="O32">
        <v>414848</v>
      </c>
      <c r="P32">
        <v>-66785</v>
      </c>
      <c r="Q32">
        <v>0</v>
      </c>
      <c r="R32">
        <v>413002</v>
      </c>
      <c r="S32">
        <v>106514</v>
      </c>
      <c r="T32">
        <v>306488</v>
      </c>
      <c r="U32">
        <v>49772</v>
      </c>
      <c r="V32">
        <v>0</v>
      </c>
      <c r="W32">
        <v>1894780</v>
      </c>
      <c r="X32">
        <v>200318104</v>
      </c>
      <c r="Y32">
        <v>5445493</v>
      </c>
      <c r="Z32">
        <v>18155099</v>
      </c>
      <c r="AA32">
        <v>0</v>
      </c>
      <c r="AB32">
        <v>299666</v>
      </c>
      <c r="AC32">
        <v>0</v>
      </c>
      <c r="AD32">
        <v>1141119</v>
      </c>
      <c r="AE32">
        <v>0</v>
      </c>
      <c r="AF32">
        <v>16078</v>
      </c>
      <c r="AG32">
        <v>390273</v>
      </c>
      <c r="AH32">
        <v>4273</v>
      </c>
      <c r="AI32">
        <v>386000</v>
      </c>
      <c r="AJ32">
        <v>10608</v>
      </c>
      <c r="AK32">
        <v>0</v>
      </c>
      <c r="AL32">
        <v>17956</v>
      </c>
      <c r="AM32">
        <v>263332</v>
      </c>
      <c r="AN32">
        <v>622407</v>
      </c>
      <c r="AO32">
        <v>28438</v>
      </c>
      <c r="AP32">
        <v>228653125</v>
      </c>
      <c r="AQ32">
        <v>12176033</v>
      </c>
      <c r="AR32">
        <v>0</v>
      </c>
      <c r="AS32">
        <v>0</v>
      </c>
      <c r="AT32">
        <v>193147203</v>
      </c>
      <c r="AU32">
        <v>9419624</v>
      </c>
      <c r="AV32">
        <v>0</v>
      </c>
      <c r="AW32">
        <v>1989</v>
      </c>
      <c r="AX32">
        <v>12944</v>
      </c>
      <c r="AY32">
        <v>3324449</v>
      </c>
      <c r="AZ32">
        <v>2267</v>
      </c>
      <c r="BA32">
        <v>218084509</v>
      </c>
      <c r="BB32">
        <v>0</v>
      </c>
      <c r="BC32">
        <v>0</v>
      </c>
      <c r="BD32">
        <v>0</v>
      </c>
      <c r="BE32">
        <v>0</v>
      </c>
      <c r="BF32">
        <v>204165</v>
      </c>
      <c r="BG32">
        <v>204165</v>
      </c>
      <c r="BH32">
        <v>2451</v>
      </c>
      <c r="BI32">
        <v>306480</v>
      </c>
      <c r="BJ32">
        <v>101841</v>
      </c>
      <c r="BK32">
        <v>17979</v>
      </c>
      <c r="BL32">
        <v>17979</v>
      </c>
      <c r="BM32">
        <v>0</v>
      </c>
      <c r="BN32">
        <v>0</v>
      </c>
      <c r="BO32">
        <v>0</v>
      </c>
      <c r="BP32">
        <v>0</v>
      </c>
      <c r="BQ32">
        <v>9629212</v>
      </c>
      <c r="BR32">
        <v>0</v>
      </c>
      <c r="BS32">
        <v>0</v>
      </c>
      <c r="BT32">
        <v>6068091</v>
      </c>
      <c r="BU32">
        <v>3561121</v>
      </c>
      <c r="BV32">
        <v>306488</v>
      </c>
      <c r="BW32">
        <v>10362000</v>
      </c>
      <c r="BX32">
        <v>228653125</v>
      </c>
      <c r="BY32">
        <v>0</v>
      </c>
      <c r="BZ32">
        <v>0</v>
      </c>
      <c r="CA32">
        <v>0</v>
      </c>
      <c r="CB32">
        <v>45947</v>
      </c>
      <c r="CC32">
        <v>45947</v>
      </c>
      <c r="CD32">
        <v>0</v>
      </c>
      <c r="CE32">
        <v>0</v>
      </c>
      <c r="CF32">
        <v>122149</v>
      </c>
      <c r="CG32">
        <v>122149</v>
      </c>
      <c r="CH32" s="65">
        <v>0</v>
      </c>
    </row>
    <row r="33" spans="1:86">
      <c r="A33">
        <v>201412</v>
      </c>
      <c r="B33">
        <v>20003</v>
      </c>
      <c r="C33">
        <v>7378683</v>
      </c>
      <c r="D33">
        <v>5407367</v>
      </c>
      <c r="E33">
        <v>1971316</v>
      </c>
      <c r="F33">
        <v>4348</v>
      </c>
      <c r="G33">
        <v>250034</v>
      </c>
      <c r="H33">
        <v>98563</v>
      </c>
      <c r="I33">
        <v>2127135</v>
      </c>
      <c r="J33">
        <v>-597809</v>
      </c>
      <c r="K33">
        <v>35360</v>
      </c>
      <c r="L33">
        <v>857214</v>
      </c>
      <c r="M33">
        <v>18440</v>
      </c>
      <c r="N33">
        <v>67</v>
      </c>
      <c r="O33">
        <v>842691</v>
      </c>
      <c r="P33">
        <v>-167666</v>
      </c>
      <c r="Q33">
        <v>0</v>
      </c>
      <c r="R33">
        <v>-321392</v>
      </c>
      <c r="S33">
        <v>-34134</v>
      </c>
      <c r="T33">
        <v>-287258</v>
      </c>
      <c r="U33">
        <v>500873</v>
      </c>
      <c r="V33">
        <v>0</v>
      </c>
      <c r="W33">
        <v>7075260</v>
      </c>
      <c r="X33">
        <v>220340097</v>
      </c>
      <c r="Y33">
        <v>0</v>
      </c>
      <c r="Z33">
        <v>25556974</v>
      </c>
      <c r="AA33">
        <v>0</v>
      </c>
      <c r="AB33">
        <v>234929</v>
      </c>
      <c r="AC33">
        <v>0</v>
      </c>
      <c r="AD33">
        <v>976438</v>
      </c>
      <c r="AE33">
        <v>0</v>
      </c>
      <c r="AF33">
        <v>9326</v>
      </c>
      <c r="AG33">
        <v>393673</v>
      </c>
      <c r="AH33">
        <v>4273</v>
      </c>
      <c r="AI33">
        <v>389400</v>
      </c>
      <c r="AJ33">
        <v>7170</v>
      </c>
      <c r="AK33">
        <v>1072</v>
      </c>
      <c r="AL33">
        <v>20715</v>
      </c>
      <c r="AM33">
        <v>200801</v>
      </c>
      <c r="AN33">
        <v>798509</v>
      </c>
      <c r="AO33">
        <v>29631</v>
      </c>
      <c r="AP33">
        <v>256145468</v>
      </c>
      <c r="AQ33">
        <v>11930601</v>
      </c>
      <c r="AR33">
        <v>0</v>
      </c>
      <c r="AS33">
        <v>0</v>
      </c>
      <c r="AT33">
        <v>223925349</v>
      </c>
      <c r="AU33">
        <v>5203240</v>
      </c>
      <c r="AV33">
        <v>0</v>
      </c>
      <c r="AW33">
        <v>0</v>
      </c>
      <c r="AX33">
        <v>9548</v>
      </c>
      <c r="AY33">
        <v>3904008</v>
      </c>
      <c r="AZ33">
        <v>8174</v>
      </c>
      <c r="BA33">
        <v>244980920</v>
      </c>
      <c r="BB33">
        <v>0</v>
      </c>
      <c r="BC33">
        <v>0</v>
      </c>
      <c r="BD33">
        <v>0</v>
      </c>
      <c r="BE33">
        <v>0</v>
      </c>
      <c r="BF33">
        <v>80105</v>
      </c>
      <c r="BG33">
        <v>80105</v>
      </c>
      <c r="BH33">
        <v>0</v>
      </c>
      <c r="BI33">
        <v>1306480</v>
      </c>
      <c r="BJ33">
        <v>101841</v>
      </c>
      <c r="BK33">
        <v>24696</v>
      </c>
      <c r="BL33">
        <v>24696</v>
      </c>
      <c r="BM33">
        <v>0</v>
      </c>
      <c r="BN33">
        <v>0</v>
      </c>
      <c r="BO33">
        <v>0</v>
      </c>
      <c r="BP33">
        <v>0</v>
      </c>
      <c r="BQ33">
        <v>9938684</v>
      </c>
      <c r="BR33">
        <v>0</v>
      </c>
      <c r="BS33">
        <v>0</v>
      </c>
      <c r="BT33">
        <v>9732125</v>
      </c>
      <c r="BU33">
        <v>206559</v>
      </c>
      <c r="BV33">
        <v>-287258</v>
      </c>
      <c r="BW33">
        <v>11084443</v>
      </c>
      <c r="BX33">
        <v>256145468</v>
      </c>
      <c r="BY33">
        <v>0</v>
      </c>
      <c r="BZ33">
        <v>0</v>
      </c>
      <c r="CA33">
        <v>0</v>
      </c>
      <c r="CB33">
        <v>38981</v>
      </c>
      <c r="CC33">
        <v>38981</v>
      </c>
      <c r="CD33">
        <v>0</v>
      </c>
      <c r="CE33">
        <v>0</v>
      </c>
      <c r="CF33">
        <v>113205</v>
      </c>
      <c r="CG33">
        <v>113205</v>
      </c>
      <c r="CH33" s="65">
        <v>0</v>
      </c>
    </row>
    <row r="34" spans="1:86">
      <c r="A34">
        <v>201512</v>
      </c>
      <c r="B34">
        <v>20003</v>
      </c>
      <c r="C34">
        <v>7607041</v>
      </c>
      <c r="D34">
        <v>5664110</v>
      </c>
      <c r="E34">
        <v>1942931</v>
      </c>
      <c r="F34">
        <v>9222</v>
      </c>
      <c r="G34">
        <v>330022</v>
      </c>
      <c r="H34">
        <v>86032</v>
      </c>
      <c r="I34">
        <v>2196143</v>
      </c>
      <c r="J34">
        <v>-270375</v>
      </c>
      <c r="K34">
        <v>35718</v>
      </c>
      <c r="L34">
        <v>847867</v>
      </c>
      <c r="M34">
        <v>16917</v>
      </c>
      <c r="N34">
        <v>8476</v>
      </c>
      <c r="O34">
        <v>185834</v>
      </c>
      <c r="P34">
        <v>61</v>
      </c>
      <c r="Q34">
        <v>0</v>
      </c>
      <c r="R34">
        <v>902453</v>
      </c>
      <c r="S34">
        <v>217682</v>
      </c>
      <c r="T34">
        <v>684771</v>
      </c>
      <c r="U34">
        <v>249732</v>
      </c>
      <c r="V34">
        <v>0</v>
      </c>
      <c r="W34">
        <v>9014835</v>
      </c>
      <c r="X34">
        <v>250891988</v>
      </c>
      <c r="Y34">
        <v>0</v>
      </c>
      <c r="Z34">
        <v>7908944</v>
      </c>
      <c r="AA34">
        <v>0</v>
      </c>
      <c r="AB34">
        <v>218036</v>
      </c>
      <c r="AC34">
        <v>0</v>
      </c>
      <c r="AD34">
        <v>527192</v>
      </c>
      <c r="AE34">
        <v>0</v>
      </c>
      <c r="AF34">
        <v>2933</v>
      </c>
      <c r="AG34">
        <v>401573</v>
      </c>
      <c r="AH34">
        <v>4073</v>
      </c>
      <c r="AI34">
        <v>397500</v>
      </c>
      <c r="AJ34">
        <v>3238</v>
      </c>
      <c r="AK34">
        <v>1963</v>
      </c>
      <c r="AL34">
        <v>0</v>
      </c>
      <c r="AM34">
        <v>392637</v>
      </c>
      <c r="AN34">
        <v>335141</v>
      </c>
      <c r="AO34">
        <v>26404</v>
      </c>
      <c r="AP34">
        <v>269974616</v>
      </c>
      <c r="AQ34">
        <v>94064</v>
      </c>
      <c r="AR34">
        <v>0</v>
      </c>
      <c r="AS34">
        <v>0</v>
      </c>
      <c r="AT34">
        <v>249772162</v>
      </c>
      <c r="AU34">
        <v>4718669</v>
      </c>
      <c r="AV34">
        <v>0</v>
      </c>
      <c r="AW34">
        <v>0</v>
      </c>
      <c r="AX34">
        <v>5375</v>
      </c>
      <c r="AY34">
        <v>3507062</v>
      </c>
      <c r="AZ34">
        <v>3720</v>
      </c>
      <c r="BA34">
        <v>258101052</v>
      </c>
      <c r="BB34">
        <v>0</v>
      </c>
      <c r="BC34">
        <v>20755</v>
      </c>
      <c r="BD34">
        <v>0</v>
      </c>
      <c r="BE34">
        <v>0</v>
      </c>
      <c r="BF34">
        <v>71526</v>
      </c>
      <c r="BG34">
        <v>92281</v>
      </c>
      <c r="BH34">
        <v>0</v>
      </c>
      <c r="BI34">
        <v>1306480</v>
      </c>
      <c r="BJ34">
        <v>101841</v>
      </c>
      <c r="BK34">
        <v>36070</v>
      </c>
      <c r="BL34">
        <v>36070</v>
      </c>
      <c r="BM34">
        <v>0</v>
      </c>
      <c r="BN34">
        <v>0</v>
      </c>
      <c r="BO34">
        <v>0</v>
      </c>
      <c r="BP34">
        <v>0</v>
      </c>
      <c r="BQ34">
        <v>9652121</v>
      </c>
      <c r="BR34">
        <v>0</v>
      </c>
      <c r="BS34">
        <v>0</v>
      </c>
      <c r="BT34">
        <v>7594188</v>
      </c>
      <c r="BU34">
        <v>2057933</v>
      </c>
      <c r="BV34">
        <v>684771</v>
      </c>
      <c r="BW34">
        <v>11781283</v>
      </c>
      <c r="BX34">
        <v>269974616</v>
      </c>
      <c r="BY34">
        <v>0</v>
      </c>
      <c r="BZ34">
        <v>0</v>
      </c>
      <c r="CA34">
        <v>0</v>
      </c>
      <c r="CB34">
        <v>29436</v>
      </c>
      <c r="CC34">
        <v>29436</v>
      </c>
      <c r="CD34">
        <v>15486389</v>
      </c>
      <c r="CE34">
        <v>0</v>
      </c>
      <c r="CF34">
        <v>85695</v>
      </c>
      <c r="CG34">
        <v>15572084</v>
      </c>
      <c r="CH34" s="65">
        <v>0</v>
      </c>
    </row>
    <row r="35" spans="1:86">
      <c r="A35">
        <v>200512</v>
      </c>
      <c r="B35">
        <v>20004</v>
      </c>
      <c r="C35">
        <v>10687849</v>
      </c>
      <c r="D35">
        <v>9249711</v>
      </c>
      <c r="E35">
        <v>1438138</v>
      </c>
      <c r="F35">
        <v>1047</v>
      </c>
      <c r="G35">
        <v>507828</v>
      </c>
      <c r="H35">
        <v>953829</v>
      </c>
      <c r="I35">
        <v>993184</v>
      </c>
      <c r="J35">
        <v>-19241</v>
      </c>
      <c r="K35">
        <v>1039</v>
      </c>
      <c r="L35">
        <v>197452</v>
      </c>
      <c r="M35">
        <v>2562</v>
      </c>
      <c r="N35">
        <v>0</v>
      </c>
      <c r="O35">
        <v>1224</v>
      </c>
      <c r="P35">
        <v>0</v>
      </c>
      <c r="Q35">
        <v>0</v>
      </c>
      <c r="R35">
        <v>773744</v>
      </c>
      <c r="S35">
        <v>216193</v>
      </c>
      <c r="T35">
        <v>557551</v>
      </c>
      <c r="U35">
        <v>25</v>
      </c>
      <c r="V35">
        <v>0</v>
      </c>
      <c r="W35">
        <v>19149373</v>
      </c>
      <c r="X35">
        <v>259287414</v>
      </c>
      <c r="Y35">
        <v>0</v>
      </c>
      <c r="Z35">
        <v>21125621</v>
      </c>
      <c r="AA35">
        <v>0</v>
      </c>
      <c r="AB35">
        <v>12335</v>
      </c>
      <c r="AC35">
        <v>0</v>
      </c>
      <c r="AD35">
        <v>0</v>
      </c>
      <c r="AE35">
        <v>0</v>
      </c>
      <c r="AF35">
        <v>0</v>
      </c>
      <c r="AG35">
        <v>0</v>
      </c>
      <c r="AH35">
        <v>0</v>
      </c>
      <c r="AI35">
        <v>0</v>
      </c>
      <c r="AJ35">
        <v>2576</v>
      </c>
      <c r="AK35">
        <v>0</v>
      </c>
      <c r="AL35">
        <v>461</v>
      </c>
      <c r="AM35">
        <v>0</v>
      </c>
      <c r="AN35">
        <v>573250</v>
      </c>
      <c r="AO35">
        <v>2504</v>
      </c>
      <c r="AP35">
        <v>300153559</v>
      </c>
      <c r="AQ35">
        <v>63452586</v>
      </c>
      <c r="AR35">
        <v>0</v>
      </c>
      <c r="AS35">
        <v>0</v>
      </c>
      <c r="AT35">
        <v>221949652</v>
      </c>
      <c r="AU35">
        <v>0</v>
      </c>
      <c r="AV35">
        <v>0</v>
      </c>
      <c r="AW35">
        <v>7849</v>
      </c>
      <c r="AX35">
        <v>0</v>
      </c>
      <c r="AY35">
        <v>4148264</v>
      </c>
      <c r="AZ35">
        <v>0</v>
      </c>
      <c r="BA35">
        <v>289558351</v>
      </c>
      <c r="BB35">
        <v>5532</v>
      </c>
      <c r="BC35">
        <v>0</v>
      </c>
      <c r="BD35">
        <v>0</v>
      </c>
      <c r="BE35">
        <v>0</v>
      </c>
      <c r="BF35">
        <v>0</v>
      </c>
      <c r="BG35">
        <v>5532</v>
      </c>
      <c r="BH35">
        <v>5209188</v>
      </c>
      <c r="BI35">
        <v>535780</v>
      </c>
      <c r="BJ35">
        <v>0</v>
      </c>
      <c r="BK35">
        <v>0</v>
      </c>
      <c r="BL35">
        <v>0</v>
      </c>
      <c r="BM35">
        <v>0</v>
      </c>
      <c r="BN35">
        <v>0</v>
      </c>
      <c r="BO35">
        <v>0</v>
      </c>
      <c r="BP35">
        <v>0</v>
      </c>
      <c r="BQ35">
        <v>4844707</v>
      </c>
      <c r="BR35">
        <v>0</v>
      </c>
      <c r="BS35">
        <v>0</v>
      </c>
      <c r="BT35">
        <v>1476532</v>
      </c>
      <c r="BU35">
        <v>3368175</v>
      </c>
      <c r="BV35">
        <v>0</v>
      </c>
      <c r="BW35">
        <v>5380487</v>
      </c>
      <c r="BX35">
        <v>300153558</v>
      </c>
      <c r="BY35">
        <v>133</v>
      </c>
      <c r="BZ35">
        <v>0</v>
      </c>
      <c r="CA35">
        <v>0</v>
      </c>
      <c r="CB35">
        <v>0</v>
      </c>
      <c r="CC35">
        <v>133</v>
      </c>
      <c r="CD35">
        <v>0</v>
      </c>
      <c r="CE35">
        <v>0</v>
      </c>
      <c r="CF35">
        <v>37696</v>
      </c>
      <c r="CG35">
        <v>37696</v>
      </c>
      <c r="CH35" s="65">
        <v>0</v>
      </c>
    </row>
    <row r="36" spans="1:86">
      <c r="A36">
        <v>200612</v>
      </c>
      <c r="B36">
        <v>20004</v>
      </c>
      <c r="C36">
        <v>12427274</v>
      </c>
      <c r="D36">
        <v>10843962</v>
      </c>
      <c r="E36">
        <v>1583312</v>
      </c>
      <c r="F36">
        <v>1051</v>
      </c>
      <c r="G36">
        <v>324601</v>
      </c>
      <c r="H36">
        <v>969987</v>
      </c>
      <c r="I36">
        <v>938977</v>
      </c>
      <c r="J36">
        <v>106601</v>
      </c>
      <c r="K36">
        <v>89</v>
      </c>
      <c r="L36">
        <v>217106</v>
      </c>
      <c r="M36">
        <v>2346</v>
      </c>
      <c r="N36">
        <v>0</v>
      </c>
      <c r="O36">
        <v>1851</v>
      </c>
      <c r="P36">
        <v>0</v>
      </c>
      <c r="Q36">
        <v>0</v>
      </c>
      <c r="R36">
        <v>824364</v>
      </c>
      <c r="S36">
        <v>229755</v>
      </c>
      <c r="T36">
        <v>594609</v>
      </c>
      <c r="U36">
        <v>32</v>
      </c>
      <c r="V36">
        <v>0</v>
      </c>
      <c r="W36">
        <v>11972169</v>
      </c>
      <c r="X36">
        <v>306282380</v>
      </c>
      <c r="Y36">
        <v>0</v>
      </c>
      <c r="Z36">
        <v>48445270</v>
      </c>
      <c r="AA36">
        <v>0</v>
      </c>
      <c r="AB36">
        <v>16908</v>
      </c>
      <c r="AC36">
        <v>0</v>
      </c>
      <c r="AD36">
        <v>0</v>
      </c>
      <c r="AE36">
        <v>0</v>
      </c>
      <c r="AF36">
        <v>0</v>
      </c>
      <c r="AG36">
        <v>0</v>
      </c>
      <c r="AH36">
        <v>0</v>
      </c>
      <c r="AI36">
        <v>0</v>
      </c>
      <c r="AJ36">
        <v>2301</v>
      </c>
      <c r="AK36">
        <v>0</v>
      </c>
      <c r="AL36">
        <v>620</v>
      </c>
      <c r="AM36">
        <v>568</v>
      </c>
      <c r="AN36">
        <v>1091905</v>
      </c>
      <c r="AO36">
        <v>2669</v>
      </c>
      <c r="AP36">
        <v>367814822</v>
      </c>
      <c r="AQ36">
        <v>166062911</v>
      </c>
      <c r="AR36">
        <v>0</v>
      </c>
      <c r="AS36">
        <v>0</v>
      </c>
      <c r="AT36">
        <v>183891139</v>
      </c>
      <c r="AU36">
        <v>0</v>
      </c>
      <c r="AV36">
        <v>0</v>
      </c>
      <c r="AW36">
        <v>11581</v>
      </c>
      <c r="AX36">
        <v>0</v>
      </c>
      <c r="AY36">
        <v>5775216</v>
      </c>
      <c r="AZ36">
        <v>0</v>
      </c>
      <c r="BA36">
        <v>355740847</v>
      </c>
      <c r="BB36">
        <v>8596</v>
      </c>
      <c r="BC36">
        <v>0</v>
      </c>
      <c r="BD36">
        <v>0</v>
      </c>
      <c r="BE36">
        <v>0</v>
      </c>
      <c r="BF36">
        <v>0</v>
      </c>
      <c r="BG36">
        <v>8596</v>
      </c>
      <c r="BH36">
        <v>4090283</v>
      </c>
      <c r="BI36">
        <v>667260</v>
      </c>
      <c r="BJ36">
        <v>0</v>
      </c>
      <c r="BK36">
        <v>0</v>
      </c>
      <c r="BL36">
        <v>0</v>
      </c>
      <c r="BM36">
        <v>0</v>
      </c>
      <c r="BN36">
        <v>0</v>
      </c>
      <c r="BO36">
        <v>0</v>
      </c>
      <c r="BP36">
        <v>0</v>
      </c>
      <c r="BQ36">
        <v>7307836</v>
      </c>
      <c r="BR36">
        <v>0</v>
      </c>
      <c r="BS36">
        <v>0</v>
      </c>
      <c r="BT36">
        <v>1503157</v>
      </c>
      <c r="BU36">
        <v>5804679</v>
      </c>
      <c r="BV36">
        <v>0</v>
      </c>
      <c r="BW36">
        <v>7975096</v>
      </c>
      <c r="BX36">
        <v>367814822</v>
      </c>
      <c r="BY36">
        <v>134</v>
      </c>
      <c r="BZ36">
        <v>0</v>
      </c>
      <c r="CA36">
        <v>0</v>
      </c>
      <c r="CB36">
        <v>0</v>
      </c>
      <c r="CC36">
        <v>134</v>
      </c>
      <c r="CD36">
        <v>0</v>
      </c>
      <c r="CE36">
        <v>0</v>
      </c>
      <c r="CF36">
        <v>39068</v>
      </c>
      <c r="CG36">
        <v>39068</v>
      </c>
      <c r="CH36" s="65">
        <v>0</v>
      </c>
    </row>
    <row r="37" spans="1:86">
      <c r="A37">
        <v>200712</v>
      </c>
      <c r="B37">
        <v>20004</v>
      </c>
      <c r="C37">
        <v>17359401</v>
      </c>
      <c r="D37">
        <v>15338197</v>
      </c>
      <c r="E37">
        <v>2021204</v>
      </c>
      <c r="F37">
        <v>1535</v>
      </c>
      <c r="G37">
        <v>307443</v>
      </c>
      <c r="H37">
        <v>1044021</v>
      </c>
      <c r="I37">
        <v>1286160</v>
      </c>
      <c r="J37">
        <v>32099</v>
      </c>
      <c r="K37">
        <v>1269</v>
      </c>
      <c r="L37">
        <v>311830</v>
      </c>
      <c r="M37">
        <v>2497</v>
      </c>
      <c r="N37">
        <v>0</v>
      </c>
      <c r="O37">
        <v>811</v>
      </c>
      <c r="P37">
        <v>0</v>
      </c>
      <c r="Q37">
        <v>0</v>
      </c>
      <c r="R37">
        <v>1004390</v>
      </c>
      <c r="S37">
        <v>250518</v>
      </c>
      <c r="T37">
        <v>753872</v>
      </c>
      <c r="U37">
        <v>38</v>
      </c>
      <c r="V37">
        <v>0</v>
      </c>
      <c r="W37">
        <v>11646841</v>
      </c>
      <c r="X37">
        <v>349277841</v>
      </c>
      <c r="Y37">
        <v>63775</v>
      </c>
      <c r="Z37">
        <v>47135201</v>
      </c>
      <c r="AA37">
        <v>0</v>
      </c>
      <c r="AB37">
        <v>20906</v>
      </c>
      <c r="AC37">
        <v>0</v>
      </c>
      <c r="AD37">
        <v>0</v>
      </c>
      <c r="AE37">
        <v>0</v>
      </c>
      <c r="AF37">
        <v>0</v>
      </c>
      <c r="AG37">
        <v>0</v>
      </c>
      <c r="AH37">
        <v>0</v>
      </c>
      <c r="AI37">
        <v>0</v>
      </c>
      <c r="AJ37">
        <v>2093</v>
      </c>
      <c r="AK37">
        <v>20250</v>
      </c>
      <c r="AL37">
        <v>807</v>
      </c>
      <c r="AM37">
        <v>193</v>
      </c>
      <c r="AN37">
        <v>1740854</v>
      </c>
      <c r="AO37">
        <v>4825</v>
      </c>
      <c r="AP37">
        <v>409913624</v>
      </c>
      <c r="AQ37">
        <v>242701568</v>
      </c>
      <c r="AR37">
        <v>0</v>
      </c>
      <c r="AS37">
        <v>0</v>
      </c>
      <c r="AT37">
        <v>145400510</v>
      </c>
      <c r="AU37">
        <v>0</v>
      </c>
      <c r="AV37">
        <v>0</v>
      </c>
      <c r="AW37">
        <v>0</v>
      </c>
      <c r="AX37">
        <v>0</v>
      </c>
      <c r="AY37">
        <v>7476859</v>
      </c>
      <c r="AZ37">
        <v>0</v>
      </c>
      <c r="BA37">
        <v>395578937</v>
      </c>
      <c r="BB37">
        <v>5720</v>
      </c>
      <c r="BC37">
        <v>0</v>
      </c>
      <c r="BD37">
        <v>0</v>
      </c>
      <c r="BE37">
        <v>0</v>
      </c>
      <c r="BF37">
        <v>0</v>
      </c>
      <c r="BG37">
        <v>5720</v>
      </c>
      <c r="BH37">
        <v>3600000</v>
      </c>
      <c r="BI37">
        <v>798739</v>
      </c>
      <c r="BJ37">
        <v>0</v>
      </c>
      <c r="BK37">
        <v>0</v>
      </c>
      <c r="BL37">
        <v>0</v>
      </c>
      <c r="BM37">
        <v>0</v>
      </c>
      <c r="BN37">
        <v>0</v>
      </c>
      <c r="BO37">
        <v>0</v>
      </c>
      <c r="BP37">
        <v>0</v>
      </c>
      <c r="BQ37">
        <v>9930228</v>
      </c>
      <c r="BR37">
        <v>0</v>
      </c>
      <c r="BS37">
        <v>0</v>
      </c>
      <c r="BT37">
        <v>1542685</v>
      </c>
      <c r="BU37">
        <v>8387543</v>
      </c>
      <c r="BV37">
        <v>0</v>
      </c>
      <c r="BW37">
        <v>10728967</v>
      </c>
      <c r="BX37">
        <v>409913624</v>
      </c>
      <c r="BY37">
        <v>135</v>
      </c>
      <c r="BZ37">
        <v>0</v>
      </c>
      <c r="CA37">
        <v>0</v>
      </c>
      <c r="CB37">
        <v>0</v>
      </c>
      <c r="CC37">
        <v>135</v>
      </c>
      <c r="CD37">
        <v>0</v>
      </c>
      <c r="CE37">
        <v>0</v>
      </c>
      <c r="CF37">
        <v>24437</v>
      </c>
      <c r="CG37">
        <v>24437</v>
      </c>
      <c r="CH37" s="65"/>
    </row>
    <row r="38" spans="1:86">
      <c r="A38">
        <v>200812</v>
      </c>
      <c r="B38">
        <v>20004</v>
      </c>
      <c r="C38">
        <v>21062278</v>
      </c>
      <c r="D38">
        <v>18661896</v>
      </c>
      <c r="E38">
        <v>2400382</v>
      </c>
      <c r="F38">
        <v>1551</v>
      </c>
      <c r="G38">
        <v>307547</v>
      </c>
      <c r="H38">
        <v>1124148</v>
      </c>
      <c r="I38">
        <v>1585332</v>
      </c>
      <c r="J38">
        <v>-57196</v>
      </c>
      <c r="K38">
        <v>1444</v>
      </c>
      <c r="L38">
        <v>373062</v>
      </c>
      <c r="M38">
        <v>1572</v>
      </c>
      <c r="N38">
        <v>0</v>
      </c>
      <c r="O38">
        <v>54512</v>
      </c>
      <c r="P38">
        <v>0</v>
      </c>
      <c r="Q38">
        <v>0</v>
      </c>
      <c r="R38">
        <v>1100434</v>
      </c>
      <c r="S38">
        <v>276984</v>
      </c>
      <c r="T38">
        <v>823450</v>
      </c>
      <c r="U38">
        <v>24</v>
      </c>
      <c r="V38">
        <v>0</v>
      </c>
      <c r="W38">
        <v>16283360</v>
      </c>
      <c r="X38">
        <v>390451696</v>
      </c>
      <c r="Y38">
        <v>103453</v>
      </c>
      <c r="Z38">
        <v>52424294</v>
      </c>
      <c r="AA38">
        <v>0</v>
      </c>
      <c r="AB38">
        <v>12493</v>
      </c>
      <c r="AC38">
        <v>0</v>
      </c>
      <c r="AD38">
        <v>0</v>
      </c>
      <c r="AE38">
        <v>0</v>
      </c>
      <c r="AF38">
        <v>0</v>
      </c>
      <c r="AG38">
        <v>0</v>
      </c>
      <c r="AH38">
        <v>0</v>
      </c>
      <c r="AI38">
        <v>0</v>
      </c>
      <c r="AJ38">
        <v>1678</v>
      </c>
      <c r="AK38">
        <v>0</v>
      </c>
      <c r="AL38">
        <v>595</v>
      </c>
      <c r="AM38">
        <v>2030</v>
      </c>
      <c r="AN38">
        <v>2051003</v>
      </c>
      <c r="AO38">
        <v>7304</v>
      </c>
      <c r="AP38">
        <v>461337930</v>
      </c>
      <c r="AQ38">
        <v>315348813</v>
      </c>
      <c r="AR38">
        <v>0</v>
      </c>
      <c r="AS38">
        <v>0</v>
      </c>
      <c r="AT38">
        <v>121243448</v>
      </c>
      <c r="AU38">
        <v>0</v>
      </c>
      <c r="AV38">
        <v>0</v>
      </c>
      <c r="AW38">
        <v>46170</v>
      </c>
      <c r="AX38">
        <v>0</v>
      </c>
      <c r="AY38">
        <v>9542885</v>
      </c>
      <c r="AZ38">
        <v>0</v>
      </c>
      <c r="BA38">
        <v>446181316</v>
      </c>
      <c r="BB38">
        <v>4197</v>
      </c>
      <c r="BC38">
        <v>0</v>
      </c>
      <c r="BD38">
        <v>0</v>
      </c>
      <c r="BE38">
        <v>0</v>
      </c>
      <c r="BF38">
        <v>0</v>
      </c>
      <c r="BG38">
        <v>4197</v>
      </c>
      <c r="BH38">
        <v>3600000</v>
      </c>
      <c r="BI38">
        <v>798739</v>
      </c>
      <c r="BJ38">
        <v>0</v>
      </c>
      <c r="BK38">
        <v>0</v>
      </c>
      <c r="BL38">
        <v>0</v>
      </c>
      <c r="BM38">
        <v>0</v>
      </c>
      <c r="BN38">
        <v>0</v>
      </c>
      <c r="BO38">
        <v>0</v>
      </c>
      <c r="BP38">
        <v>0</v>
      </c>
      <c r="BQ38">
        <v>10753678</v>
      </c>
      <c r="BR38">
        <v>0</v>
      </c>
      <c r="BS38">
        <v>0</v>
      </c>
      <c r="BT38">
        <v>1588820</v>
      </c>
      <c r="BU38">
        <v>9164858</v>
      </c>
      <c r="BV38">
        <v>0</v>
      </c>
      <c r="BW38">
        <v>11552417</v>
      </c>
      <c r="BX38">
        <v>461337930</v>
      </c>
      <c r="BY38">
        <v>10</v>
      </c>
      <c r="BZ38">
        <v>0</v>
      </c>
      <c r="CA38">
        <v>0</v>
      </c>
      <c r="CB38">
        <v>0</v>
      </c>
      <c r="CC38">
        <v>10</v>
      </c>
      <c r="CD38">
        <v>0</v>
      </c>
      <c r="CE38">
        <v>0</v>
      </c>
      <c r="CF38">
        <v>16381</v>
      </c>
      <c r="CG38">
        <v>16381</v>
      </c>
      <c r="CH38" s="65">
        <v>0</v>
      </c>
    </row>
    <row r="39" spans="1:86">
      <c r="A39">
        <v>200912</v>
      </c>
      <c r="B39">
        <v>20004</v>
      </c>
      <c r="C39">
        <v>21478043</v>
      </c>
      <c r="D39">
        <v>18784862</v>
      </c>
      <c r="E39">
        <v>2693181</v>
      </c>
      <c r="F39">
        <v>0</v>
      </c>
      <c r="G39">
        <v>497380</v>
      </c>
      <c r="H39">
        <v>1411166</v>
      </c>
      <c r="I39">
        <v>1779395</v>
      </c>
      <c r="J39">
        <v>200025</v>
      </c>
      <c r="K39">
        <v>0</v>
      </c>
      <c r="L39">
        <v>373576</v>
      </c>
      <c r="M39">
        <v>1327</v>
      </c>
      <c r="N39">
        <v>123</v>
      </c>
      <c r="O39">
        <v>514623</v>
      </c>
      <c r="P39">
        <v>0</v>
      </c>
      <c r="Q39">
        <v>0</v>
      </c>
      <c r="R39">
        <v>1089771</v>
      </c>
      <c r="S39">
        <v>273176</v>
      </c>
      <c r="T39">
        <v>816595</v>
      </c>
      <c r="U39">
        <v>19</v>
      </c>
      <c r="V39">
        <v>0</v>
      </c>
      <c r="W39">
        <v>16111792</v>
      </c>
      <c r="X39">
        <v>430483160</v>
      </c>
      <c r="Y39">
        <v>81630</v>
      </c>
      <c r="Z39">
        <v>87310729</v>
      </c>
      <c r="AA39">
        <v>0</v>
      </c>
      <c r="AB39">
        <v>0</v>
      </c>
      <c r="AC39">
        <v>0</v>
      </c>
      <c r="AD39">
        <v>0</v>
      </c>
      <c r="AE39">
        <v>0</v>
      </c>
      <c r="AF39">
        <v>0</v>
      </c>
      <c r="AG39">
        <v>0</v>
      </c>
      <c r="AH39">
        <v>0</v>
      </c>
      <c r="AI39">
        <v>0</v>
      </c>
      <c r="AJ39">
        <v>1406</v>
      </c>
      <c r="AK39">
        <v>0</v>
      </c>
      <c r="AL39">
        <v>562</v>
      </c>
      <c r="AM39">
        <v>18635</v>
      </c>
      <c r="AN39">
        <v>3879732</v>
      </c>
      <c r="AO39">
        <v>7329</v>
      </c>
      <c r="AP39">
        <v>537894994</v>
      </c>
      <c r="AQ39">
        <v>406899212</v>
      </c>
      <c r="AR39">
        <v>0</v>
      </c>
      <c r="AS39">
        <v>0</v>
      </c>
      <c r="AT39">
        <v>104789086</v>
      </c>
      <c r="AU39">
        <v>0</v>
      </c>
      <c r="AV39">
        <v>0</v>
      </c>
      <c r="AW39">
        <v>215129</v>
      </c>
      <c r="AX39">
        <v>0</v>
      </c>
      <c r="AY39">
        <v>11018766</v>
      </c>
      <c r="AZ39">
        <v>0</v>
      </c>
      <c r="BA39">
        <v>522922193</v>
      </c>
      <c r="BB39">
        <v>3788</v>
      </c>
      <c r="BC39">
        <v>0</v>
      </c>
      <c r="BD39">
        <v>0</v>
      </c>
      <c r="BE39">
        <v>0</v>
      </c>
      <c r="BF39">
        <v>0</v>
      </c>
      <c r="BG39">
        <v>3788</v>
      </c>
      <c r="BH39">
        <v>2600000</v>
      </c>
      <c r="BI39">
        <v>798739</v>
      </c>
      <c r="BJ39">
        <v>0</v>
      </c>
      <c r="BK39">
        <v>0</v>
      </c>
      <c r="BL39">
        <v>0</v>
      </c>
      <c r="BM39">
        <v>0</v>
      </c>
      <c r="BN39">
        <v>0</v>
      </c>
      <c r="BO39">
        <v>0</v>
      </c>
      <c r="BP39">
        <v>0</v>
      </c>
      <c r="BQ39">
        <v>1615607</v>
      </c>
      <c r="BR39">
        <v>0</v>
      </c>
      <c r="BS39">
        <v>0</v>
      </c>
      <c r="BT39">
        <v>1615607</v>
      </c>
      <c r="BU39">
        <v>0</v>
      </c>
      <c r="BV39">
        <v>9954667</v>
      </c>
      <c r="BW39">
        <v>12369013</v>
      </c>
      <c r="BX39">
        <v>537894994</v>
      </c>
      <c r="BY39">
        <v>10</v>
      </c>
      <c r="BZ39">
        <v>0</v>
      </c>
      <c r="CA39">
        <v>0</v>
      </c>
      <c r="CB39">
        <v>0</v>
      </c>
      <c r="CC39">
        <v>10</v>
      </c>
      <c r="CD39">
        <v>0</v>
      </c>
      <c r="CE39">
        <v>0</v>
      </c>
      <c r="CF39">
        <v>14936</v>
      </c>
      <c r="CG39">
        <v>14936</v>
      </c>
      <c r="CH39" s="65">
        <v>0</v>
      </c>
    </row>
    <row r="40" spans="1:86">
      <c r="A40">
        <v>201012</v>
      </c>
      <c r="B40">
        <v>20004</v>
      </c>
      <c r="C40">
        <v>19675790</v>
      </c>
      <c r="D40">
        <v>16699927</v>
      </c>
      <c r="E40">
        <v>2975863</v>
      </c>
      <c r="F40">
        <v>0</v>
      </c>
      <c r="G40">
        <v>477680</v>
      </c>
      <c r="H40">
        <v>1431499</v>
      </c>
      <c r="I40">
        <v>2022044</v>
      </c>
      <c r="J40">
        <v>-261274</v>
      </c>
      <c r="K40">
        <v>1978</v>
      </c>
      <c r="L40">
        <v>419580</v>
      </c>
      <c r="M40">
        <v>838</v>
      </c>
      <c r="N40">
        <v>0</v>
      </c>
      <c r="O40">
        <v>157590</v>
      </c>
      <c r="P40">
        <v>0</v>
      </c>
      <c r="Q40">
        <v>0</v>
      </c>
      <c r="R40">
        <v>1184740</v>
      </c>
      <c r="S40">
        <v>297535</v>
      </c>
      <c r="T40">
        <v>887205</v>
      </c>
      <c r="U40">
        <v>18</v>
      </c>
      <c r="V40">
        <v>0</v>
      </c>
      <c r="W40">
        <v>18111067</v>
      </c>
      <c r="X40">
        <v>455956746</v>
      </c>
      <c r="Y40">
        <v>54426</v>
      </c>
      <c r="Z40">
        <v>81539748</v>
      </c>
      <c r="AA40">
        <v>0</v>
      </c>
      <c r="AB40">
        <v>0</v>
      </c>
      <c r="AC40">
        <v>0</v>
      </c>
      <c r="AD40">
        <v>0</v>
      </c>
      <c r="AE40">
        <v>0</v>
      </c>
      <c r="AF40">
        <v>0</v>
      </c>
      <c r="AG40">
        <v>0</v>
      </c>
      <c r="AH40">
        <v>0</v>
      </c>
      <c r="AI40">
        <v>0</v>
      </c>
      <c r="AJ40">
        <v>696</v>
      </c>
      <c r="AK40">
        <v>0</v>
      </c>
      <c r="AL40">
        <v>1580</v>
      </c>
      <c r="AM40">
        <v>38551</v>
      </c>
      <c r="AN40">
        <v>4682486</v>
      </c>
      <c r="AO40">
        <v>6023</v>
      </c>
      <c r="AP40">
        <v>560391341</v>
      </c>
      <c r="AQ40">
        <v>443629730</v>
      </c>
      <c r="AR40">
        <v>0</v>
      </c>
      <c r="AS40">
        <v>0</v>
      </c>
      <c r="AT40">
        <v>90192953</v>
      </c>
      <c r="AU40">
        <v>0</v>
      </c>
      <c r="AV40">
        <v>0</v>
      </c>
      <c r="AW40">
        <v>9581</v>
      </c>
      <c r="AX40">
        <v>0</v>
      </c>
      <c r="AY40">
        <v>10698753</v>
      </c>
      <c r="AZ40">
        <v>0</v>
      </c>
      <c r="BA40">
        <v>544531017</v>
      </c>
      <c r="BB40">
        <v>4107</v>
      </c>
      <c r="BC40">
        <v>0</v>
      </c>
      <c r="BD40">
        <v>0</v>
      </c>
      <c r="BE40">
        <v>0</v>
      </c>
      <c r="BF40">
        <v>0</v>
      </c>
      <c r="BG40">
        <v>4107</v>
      </c>
      <c r="BH40">
        <v>2600000</v>
      </c>
      <c r="BI40">
        <v>798739</v>
      </c>
      <c r="BJ40">
        <v>0</v>
      </c>
      <c r="BK40">
        <v>0</v>
      </c>
      <c r="BL40">
        <v>0</v>
      </c>
      <c r="BM40">
        <v>0</v>
      </c>
      <c r="BN40">
        <v>0</v>
      </c>
      <c r="BO40">
        <v>0</v>
      </c>
      <c r="BP40">
        <v>0</v>
      </c>
      <c r="BQ40">
        <v>1633755</v>
      </c>
      <c r="BR40">
        <v>0</v>
      </c>
      <c r="BS40">
        <v>0</v>
      </c>
      <c r="BT40">
        <v>1633755</v>
      </c>
      <c r="BU40">
        <v>0</v>
      </c>
      <c r="BV40">
        <v>10823723</v>
      </c>
      <c r="BW40">
        <v>13256217</v>
      </c>
      <c r="BX40">
        <v>560391341</v>
      </c>
      <c r="BY40">
        <v>10</v>
      </c>
      <c r="BZ40">
        <v>0</v>
      </c>
      <c r="CA40">
        <v>0</v>
      </c>
      <c r="CB40">
        <v>0</v>
      </c>
      <c r="CC40">
        <v>10</v>
      </c>
      <c r="CD40">
        <v>0</v>
      </c>
      <c r="CE40">
        <v>0</v>
      </c>
      <c r="CF40">
        <v>11643</v>
      </c>
      <c r="CG40">
        <v>11643</v>
      </c>
      <c r="CH40" s="65">
        <v>0</v>
      </c>
    </row>
    <row r="41" spans="1:86">
      <c r="A41">
        <v>201112</v>
      </c>
      <c r="B41">
        <v>20004</v>
      </c>
      <c r="C41">
        <v>19405605</v>
      </c>
      <c r="D41">
        <v>16618260</v>
      </c>
      <c r="E41">
        <v>2787345</v>
      </c>
      <c r="F41">
        <v>0</v>
      </c>
      <c r="G41">
        <v>343829</v>
      </c>
      <c r="H41">
        <v>1495477</v>
      </c>
      <c r="I41">
        <v>1635697</v>
      </c>
      <c r="J41">
        <v>-72570</v>
      </c>
      <c r="K41">
        <v>348</v>
      </c>
      <c r="L41">
        <v>366357</v>
      </c>
      <c r="M41">
        <v>620</v>
      </c>
      <c r="N41">
        <v>0</v>
      </c>
      <c r="O41">
        <v>447188</v>
      </c>
      <c r="P41">
        <v>0</v>
      </c>
      <c r="Q41">
        <v>0</v>
      </c>
      <c r="R41">
        <v>749310</v>
      </c>
      <c r="S41">
        <v>187633</v>
      </c>
      <c r="T41">
        <v>561677</v>
      </c>
      <c r="U41">
        <v>14</v>
      </c>
      <c r="V41">
        <v>0</v>
      </c>
      <c r="W41">
        <v>14564510</v>
      </c>
      <c r="X41">
        <v>481046480</v>
      </c>
      <c r="Y41">
        <v>46912</v>
      </c>
      <c r="Z41">
        <v>86511849</v>
      </c>
      <c r="AA41">
        <v>0</v>
      </c>
      <c r="AB41">
        <v>0</v>
      </c>
      <c r="AC41">
        <v>0</v>
      </c>
      <c r="AD41">
        <v>0</v>
      </c>
      <c r="AE41">
        <v>0</v>
      </c>
      <c r="AF41">
        <v>0</v>
      </c>
      <c r="AG41">
        <v>0</v>
      </c>
      <c r="AH41">
        <v>0</v>
      </c>
      <c r="AI41">
        <v>0</v>
      </c>
      <c r="AJ41">
        <v>237</v>
      </c>
      <c r="AK41">
        <v>0</v>
      </c>
      <c r="AL41">
        <v>1609</v>
      </c>
      <c r="AM41">
        <v>114889</v>
      </c>
      <c r="AN41">
        <v>4099690</v>
      </c>
      <c r="AO41">
        <v>10792</v>
      </c>
      <c r="AP41">
        <v>586396982</v>
      </c>
      <c r="AQ41">
        <v>480543848</v>
      </c>
      <c r="AR41">
        <v>0</v>
      </c>
      <c r="AS41">
        <v>0</v>
      </c>
      <c r="AT41">
        <v>78327669</v>
      </c>
      <c r="AU41">
        <v>0</v>
      </c>
      <c r="AV41">
        <v>0</v>
      </c>
      <c r="AW41">
        <v>124102</v>
      </c>
      <c r="AX41">
        <v>0</v>
      </c>
      <c r="AY41">
        <v>10478388</v>
      </c>
      <c r="AZ41">
        <v>0</v>
      </c>
      <c r="BA41">
        <v>569474007</v>
      </c>
      <c r="BB41">
        <v>5082</v>
      </c>
      <c r="BC41">
        <v>0</v>
      </c>
      <c r="BD41">
        <v>0</v>
      </c>
      <c r="BE41">
        <v>0</v>
      </c>
      <c r="BF41">
        <v>0</v>
      </c>
      <c r="BG41">
        <v>5082</v>
      </c>
      <c r="BH41">
        <v>3100000</v>
      </c>
      <c r="BI41">
        <v>798739</v>
      </c>
      <c r="BJ41">
        <v>0</v>
      </c>
      <c r="BK41">
        <v>0</v>
      </c>
      <c r="BL41">
        <v>0</v>
      </c>
      <c r="BM41">
        <v>0</v>
      </c>
      <c r="BN41">
        <v>0</v>
      </c>
      <c r="BO41">
        <v>0</v>
      </c>
      <c r="BP41">
        <v>0</v>
      </c>
      <c r="BQ41">
        <v>1646002</v>
      </c>
      <c r="BR41">
        <v>0</v>
      </c>
      <c r="BS41">
        <v>0</v>
      </c>
      <c r="BT41">
        <v>1646002</v>
      </c>
      <c r="BU41">
        <v>0</v>
      </c>
      <c r="BV41">
        <v>11373154</v>
      </c>
      <c r="BW41">
        <v>13817895</v>
      </c>
      <c r="BX41">
        <v>586396982</v>
      </c>
      <c r="BY41">
        <v>12</v>
      </c>
      <c r="BZ41">
        <v>0</v>
      </c>
      <c r="CA41">
        <v>0</v>
      </c>
      <c r="CB41">
        <v>0</v>
      </c>
      <c r="CC41">
        <v>12</v>
      </c>
      <c r="CD41">
        <v>0</v>
      </c>
      <c r="CE41">
        <v>0</v>
      </c>
      <c r="CF41">
        <v>12178</v>
      </c>
      <c r="CG41">
        <v>12178</v>
      </c>
      <c r="CH41" s="65">
        <v>0</v>
      </c>
    </row>
    <row r="42" spans="1:86">
      <c r="A42">
        <v>201212</v>
      </c>
      <c r="B42">
        <v>20004</v>
      </c>
      <c r="C42">
        <v>18185874</v>
      </c>
      <c r="D42">
        <v>14994199</v>
      </c>
      <c r="E42">
        <v>3191675</v>
      </c>
      <c r="F42">
        <v>0</v>
      </c>
      <c r="G42">
        <v>620866</v>
      </c>
      <c r="H42">
        <v>1912517</v>
      </c>
      <c r="I42">
        <v>1900024</v>
      </c>
      <c r="J42">
        <v>-304436</v>
      </c>
      <c r="K42">
        <v>770</v>
      </c>
      <c r="L42">
        <v>371411</v>
      </c>
      <c r="M42">
        <v>309</v>
      </c>
      <c r="N42">
        <v>0</v>
      </c>
      <c r="O42">
        <v>527652</v>
      </c>
      <c r="P42">
        <v>0</v>
      </c>
      <c r="Q42">
        <v>0</v>
      </c>
      <c r="R42">
        <v>696986</v>
      </c>
      <c r="S42">
        <v>175301</v>
      </c>
      <c r="T42">
        <v>521685</v>
      </c>
      <c r="U42">
        <v>17</v>
      </c>
      <c r="V42">
        <v>0</v>
      </c>
      <c r="W42">
        <v>20941854</v>
      </c>
      <c r="X42">
        <v>523068500</v>
      </c>
      <c r="Y42">
        <v>35592</v>
      </c>
      <c r="Z42">
        <v>85234523</v>
      </c>
      <c r="AA42">
        <v>0</v>
      </c>
      <c r="AB42">
        <v>0</v>
      </c>
      <c r="AC42">
        <v>0</v>
      </c>
      <c r="AD42">
        <v>0</v>
      </c>
      <c r="AE42">
        <v>0</v>
      </c>
      <c r="AF42">
        <v>0</v>
      </c>
      <c r="AG42">
        <v>0</v>
      </c>
      <c r="AH42">
        <v>0</v>
      </c>
      <c r="AI42">
        <v>0</v>
      </c>
      <c r="AJ42">
        <v>35</v>
      </c>
      <c r="AK42">
        <v>0</v>
      </c>
      <c r="AL42">
        <v>2031</v>
      </c>
      <c r="AM42">
        <v>43944</v>
      </c>
      <c r="AN42">
        <v>3064236</v>
      </c>
      <c r="AO42">
        <v>6520</v>
      </c>
      <c r="AP42">
        <v>632397252</v>
      </c>
      <c r="AQ42">
        <v>547012340</v>
      </c>
      <c r="AR42">
        <v>0</v>
      </c>
      <c r="AS42">
        <v>0</v>
      </c>
      <c r="AT42">
        <v>58515661</v>
      </c>
      <c r="AU42">
        <v>0</v>
      </c>
      <c r="AV42">
        <v>0</v>
      </c>
      <c r="AW42">
        <v>48</v>
      </c>
      <c r="AX42">
        <v>0</v>
      </c>
      <c r="AY42">
        <v>8673039</v>
      </c>
      <c r="AZ42">
        <v>0</v>
      </c>
      <c r="BA42">
        <v>614201088</v>
      </c>
      <c r="BB42">
        <v>6580</v>
      </c>
      <c r="BC42">
        <v>0</v>
      </c>
      <c r="BD42">
        <v>0</v>
      </c>
      <c r="BE42">
        <v>0</v>
      </c>
      <c r="BF42">
        <v>0</v>
      </c>
      <c r="BG42">
        <v>6580</v>
      </c>
      <c r="BH42">
        <v>3100000</v>
      </c>
      <c r="BI42">
        <v>848044</v>
      </c>
      <c r="BJ42">
        <v>0</v>
      </c>
      <c r="BK42">
        <v>0</v>
      </c>
      <c r="BL42">
        <v>0</v>
      </c>
      <c r="BM42">
        <v>0</v>
      </c>
      <c r="BN42">
        <v>0</v>
      </c>
      <c r="BO42">
        <v>0</v>
      </c>
      <c r="BP42">
        <v>0</v>
      </c>
      <c r="BQ42">
        <v>1646001</v>
      </c>
      <c r="BR42">
        <v>0</v>
      </c>
      <c r="BS42">
        <v>0</v>
      </c>
      <c r="BT42">
        <v>1646001</v>
      </c>
      <c r="BU42">
        <v>0</v>
      </c>
      <c r="BV42">
        <v>12595538</v>
      </c>
      <c r="BW42">
        <v>15089584</v>
      </c>
      <c r="BX42">
        <v>632397252</v>
      </c>
      <c r="BY42">
        <v>13</v>
      </c>
      <c r="BZ42">
        <v>0</v>
      </c>
      <c r="CA42">
        <v>0</v>
      </c>
      <c r="CB42">
        <v>0</v>
      </c>
      <c r="CC42">
        <v>13</v>
      </c>
      <c r="CD42">
        <v>0</v>
      </c>
      <c r="CE42">
        <v>0</v>
      </c>
      <c r="CF42">
        <v>10555</v>
      </c>
      <c r="CG42">
        <v>10555</v>
      </c>
      <c r="CH42" s="65">
        <v>0</v>
      </c>
    </row>
    <row r="43" spans="1:86">
      <c r="A43">
        <v>201312</v>
      </c>
      <c r="B43">
        <v>20004</v>
      </c>
      <c r="C43">
        <v>16870812</v>
      </c>
      <c r="D43">
        <v>13409750</v>
      </c>
      <c r="E43">
        <v>3461062</v>
      </c>
      <c r="F43">
        <v>0</v>
      </c>
      <c r="G43">
        <v>349318</v>
      </c>
      <c r="H43">
        <v>1995528</v>
      </c>
      <c r="I43">
        <v>1814852</v>
      </c>
      <c r="J43">
        <v>-97399</v>
      </c>
      <c r="K43">
        <v>412</v>
      </c>
      <c r="L43">
        <v>396516</v>
      </c>
      <c r="M43">
        <v>366</v>
      </c>
      <c r="N43">
        <v>0</v>
      </c>
      <c r="O43">
        <v>567390</v>
      </c>
      <c r="P43">
        <v>0</v>
      </c>
      <c r="Q43">
        <v>0</v>
      </c>
      <c r="R43">
        <v>753593</v>
      </c>
      <c r="S43">
        <v>188773</v>
      </c>
      <c r="T43">
        <v>564820</v>
      </c>
      <c r="U43">
        <v>19</v>
      </c>
      <c r="V43">
        <v>0</v>
      </c>
      <c r="W43">
        <v>16262864</v>
      </c>
      <c r="X43">
        <v>540751391</v>
      </c>
      <c r="Y43">
        <v>36446</v>
      </c>
      <c r="Z43">
        <v>79357368</v>
      </c>
      <c r="AA43">
        <v>0</v>
      </c>
      <c r="AB43">
        <v>0</v>
      </c>
      <c r="AC43">
        <v>0</v>
      </c>
      <c r="AD43">
        <v>0</v>
      </c>
      <c r="AE43">
        <v>0</v>
      </c>
      <c r="AF43">
        <v>0</v>
      </c>
      <c r="AG43">
        <v>0</v>
      </c>
      <c r="AH43">
        <v>0</v>
      </c>
      <c r="AI43">
        <v>0</v>
      </c>
      <c r="AJ43">
        <v>0</v>
      </c>
      <c r="AK43">
        <v>37617</v>
      </c>
      <c r="AL43">
        <v>1539</v>
      </c>
      <c r="AM43">
        <v>27640</v>
      </c>
      <c r="AN43">
        <v>3342193</v>
      </c>
      <c r="AO43">
        <v>6759</v>
      </c>
      <c r="AP43">
        <v>639823837</v>
      </c>
      <c r="AQ43">
        <v>565734236</v>
      </c>
      <c r="AR43">
        <v>0</v>
      </c>
      <c r="AS43">
        <v>0</v>
      </c>
      <c r="AT43">
        <v>46568239</v>
      </c>
      <c r="AU43">
        <v>0</v>
      </c>
      <c r="AV43">
        <v>0</v>
      </c>
      <c r="AW43">
        <v>0</v>
      </c>
      <c r="AX43">
        <v>0</v>
      </c>
      <c r="AY43">
        <v>8761085</v>
      </c>
      <c r="AZ43">
        <v>0</v>
      </c>
      <c r="BA43">
        <v>621063560</v>
      </c>
      <c r="BB43">
        <v>5873</v>
      </c>
      <c r="BC43">
        <v>0</v>
      </c>
      <c r="BD43">
        <v>0</v>
      </c>
      <c r="BE43">
        <v>0</v>
      </c>
      <c r="BF43">
        <v>0</v>
      </c>
      <c r="BG43">
        <v>5873</v>
      </c>
      <c r="BH43">
        <v>3100000</v>
      </c>
      <c r="BI43">
        <v>848044</v>
      </c>
      <c r="BJ43">
        <v>0</v>
      </c>
      <c r="BK43">
        <v>0</v>
      </c>
      <c r="BL43">
        <v>0</v>
      </c>
      <c r="BM43">
        <v>0</v>
      </c>
      <c r="BN43">
        <v>0</v>
      </c>
      <c r="BO43">
        <v>0</v>
      </c>
      <c r="BP43">
        <v>0</v>
      </c>
      <c r="BQ43">
        <v>1646001</v>
      </c>
      <c r="BR43">
        <v>0</v>
      </c>
      <c r="BS43">
        <v>0</v>
      </c>
      <c r="BT43">
        <v>1646001</v>
      </c>
      <c r="BU43">
        <v>0</v>
      </c>
      <c r="BV43">
        <v>13160358</v>
      </c>
      <c r="BW43">
        <v>15654404</v>
      </c>
      <c r="BX43">
        <v>639823837</v>
      </c>
      <c r="BY43">
        <v>18</v>
      </c>
      <c r="BZ43">
        <v>0</v>
      </c>
      <c r="CA43">
        <v>0</v>
      </c>
      <c r="CB43">
        <v>0</v>
      </c>
      <c r="CC43">
        <v>18</v>
      </c>
      <c r="CD43">
        <v>0</v>
      </c>
      <c r="CE43">
        <v>0</v>
      </c>
      <c r="CF43">
        <v>10365</v>
      </c>
      <c r="CG43">
        <v>10365</v>
      </c>
      <c r="CH43" s="65">
        <v>0</v>
      </c>
    </row>
    <row r="44" spans="1:86">
      <c r="A44">
        <v>201412</v>
      </c>
      <c r="B44">
        <v>20004</v>
      </c>
      <c r="C44">
        <v>17693351</v>
      </c>
      <c r="D44">
        <v>13239458</v>
      </c>
      <c r="E44">
        <v>4453893</v>
      </c>
      <c r="F44">
        <v>0</v>
      </c>
      <c r="G44">
        <v>527930</v>
      </c>
      <c r="H44">
        <v>2160295</v>
      </c>
      <c r="I44">
        <v>2821528</v>
      </c>
      <c r="J44">
        <v>-96379</v>
      </c>
      <c r="K44">
        <v>300</v>
      </c>
      <c r="L44">
        <v>387847</v>
      </c>
      <c r="M44">
        <v>109</v>
      </c>
      <c r="N44">
        <v>0</v>
      </c>
      <c r="O44">
        <v>405618</v>
      </c>
      <c r="P44">
        <v>0</v>
      </c>
      <c r="Q44">
        <v>0</v>
      </c>
      <c r="R44">
        <v>1931875</v>
      </c>
      <c r="S44">
        <v>473691</v>
      </c>
      <c r="T44">
        <v>1458184</v>
      </c>
      <c r="U44">
        <v>0</v>
      </c>
      <c r="V44">
        <v>0</v>
      </c>
      <c r="W44">
        <v>23606862</v>
      </c>
      <c r="X44">
        <v>555777447</v>
      </c>
      <c r="Y44">
        <v>42141</v>
      </c>
      <c r="Z44">
        <v>91794828</v>
      </c>
      <c r="AA44">
        <v>0</v>
      </c>
      <c r="AB44">
        <v>0</v>
      </c>
      <c r="AC44">
        <v>0</v>
      </c>
      <c r="AD44">
        <v>0</v>
      </c>
      <c r="AE44">
        <v>0</v>
      </c>
      <c r="AF44">
        <v>0</v>
      </c>
      <c r="AG44">
        <v>0</v>
      </c>
      <c r="AH44">
        <v>0</v>
      </c>
      <c r="AI44">
        <v>0</v>
      </c>
      <c r="AJ44">
        <v>0</v>
      </c>
      <c r="AK44">
        <v>0</v>
      </c>
      <c r="AL44">
        <v>1713</v>
      </c>
      <c r="AM44">
        <v>29081</v>
      </c>
      <c r="AN44">
        <v>3495079</v>
      </c>
      <c r="AO44">
        <v>6231</v>
      </c>
      <c r="AP44">
        <v>674753382</v>
      </c>
      <c r="AQ44">
        <v>609964014</v>
      </c>
      <c r="AR44">
        <v>0</v>
      </c>
      <c r="AS44">
        <v>0</v>
      </c>
      <c r="AT44">
        <v>36228726</v>
      </c>
      <c r="AU44">
        <v>0</v>
      </c>
      <c r="AV44">
        <v>0</v>
      </c>
      <c r="AW44">
        <v>142735</v>
      </c>
      <c r="AX44">
        <v>0</v>
      </c>
      <c r="AY44">
        <v>8199751</v>
      </c>
      <c r="AZ44">
        <v>0</v>
      </c>
      <c r="BA44">
        <v>654535226</v>
      </c>
      <c r="BB44">
        <v>5568</v>
      </c>
      <c r="BC44">
        <v>0</v>
      </c>
      <c r="BD44">
        <v>0</v>
      </c>
      <c r="BE44">
        <v>0</v>
      </c>
      <c r="BF44">
        <v>0</v>
      </c>
      <c r="BG44">
        <v>5568</v>
      </c>
      <c r="BH44">
        <v>3100000</v>
      </c>
      <c r="BI44">
        <v>848044</v>
      </c>
      <c r="BJ44">
        <v>0</v>
      </c>
      <c r="BK44">
        <v>0</v>
      </c>
      <c r="BL44">
        <v>0</v>
      </c>
      <c r="BM44">
        <v>0</v>
      </c>
      <c r="BN44">
        <v>0</v>
      </c>
      <c r="BO44">
        <v>0</v>
      </c>
      <c r="BP44">
        <v>0</v>
      </c>
      <c r="BQ44">
        <v>1646001</v>
      </c>
      <c r="BR44">
        <v>0</v>
      </c>
      <c r="BS44">
        <v>0</v>
      </c>
      <c r="BT44">
        <v>1646001</v>
      </c>
      <c r="BU44">
        <v>0</v>
      </c>
      <c r="BV44">
        <v>14618543</v>
      </c>
      <c r="BW44">
        <v>17112588</v>
      </c>
      <c r="BX44">
        <v>674753382</v>
      </c>
      <c r="BY44">
        <v>33</v>
      </c>
      <c r="BZ44">
        <v>0</v>
      </c>
      <c r="CA44">
        <v>0</v>
      </c>
      <c r="CB44">
        <v>0</v>
      </c>
      <c r="CC44">
        <v>33</v>
      </c>
      <c r="CD44">
        <v>0</v>
      </c>
      <c r="CE44">
        <v>0</v>
      </c>
      <c r="CF44">
        <v>10402</v>
      </c>
      <c r="CG44">
        <v>10402</v>
      </c>
      <c r="CH44" s="65">
        <v>0</v>
      </c>
    </row>
    <row r="45" spans="1:86">
      <c r="A45">
        <v>201512</v>
      </c>
      <c r="B45">
        <v>20004</v>
      </c>
      <c r="C45">
        <v>17019062</v>
      </c>
      <c r="D45">
        <v>12025420</v>
      </c>
      <c r="E45">
        <v>4993642</v>
      </c>
      <c r="F45">
        <v>0</v>
      </c>
      <c r="G45">
        <v>719195</v>
      </c>
      <c r="H45">
        <v>2774060</v>
      </c>
      <c r="I45">
        <v>2938777</v>
      </c>
      <c r="J45">
        <v>15336</v>
      </c>
      <c r="K45">
        <v>240</v>
      </c>
      <c r="L45">
        <v>546766</v>
      </c>
      <c r="M45">
        <v>137</v>
      </c>
      <c r="N45">
        <v>720</v>
      </c>
      <c r="O45">
        <v>446026</v>
      </c>
      <c r="P45">
        <v>0</v>
      </c>
      <c r="Q45">
        <v>0</v>
      </c>
      <c r="R45">
        <v>1960704</v>
      </c>
      <c r="S45">
        <v>460716</v>
      </c>
      <c r="T45">
        <v>1499988</v>
      </c>
      <c r="U45">
        <v>0</v>
      </c>
      <c r="V45">
        <v>0</v>
      </c>
      <c r="W45">
        <v>15849888</v>
      </c>
      <c r="X45">
        <v>570442767</v>
      </c>
      <c r="Y45">
        <v>45111</v>
      </c>
      <c r="Z45">
        <v>62843342</v>
      </c>
      <c r="AA45">
        <v>0</v>
      </c>
      <c r="AB45">
        <v>0</v>
      </c>
      <c r="AC45">
        <v>0</v>
      </c>
      <c r="AD45">
        <v>0</v>
      </c>
      <c r="AE45">
        <v>0</v>
      </c>
      <c r="AF45">
        <v>0</v>
      </c>
      <c r="AG45">
        <v>0</v>
      </c>
      <c r="AH45">
        <v>0</v>
      </c>
      <c r="AI45">
        <v>0</v>
      </c>
      <c r="AJ45">
        <v>0</v>
      </c>
      <c r="AK45">
        <v>0</v>
      </c>
      <c r="AL45">
        <v>1929</v>
      </c>
      <c r="AM45">
        <v>24570</v>
      </c>
      <c r="AN45">
        <v>2302427</v>
      </c>
      <c r="AO45">
        <v>6944</v>
      </c>
      <c r="AP45">
        <v>651516979</v>
      </c>
      <c r="AQ45">
        <v>606415306</v>
      </c>
      <c r="AR45">
        <v>0</v>
      </c>
      <c r="AS45">
        <v>0</v>
      </c>
      <c r="AT45">
        <v>18368025</v>
      </c>
      <c r="AU45">
        <v>0</v>
      </c>
      <c r="AV45">
        <v>0</v>
      </c>
      <c r="AW45">
        <v>26143</v>
      </c>
      <c r="AX45">
        <v>0</v>
      </c>
      <c r="AY45">
        <v>6088894</v>
      </c>
      <c r="AZ45">
        <v>0</v>
      </c>
      <c r="BA45">
        <v>630898368</v>
      </c>
      <c r="BB45">
        <v>6034</v>
      </c>
      <c r="BC45">
        <v>0</v>
      </c>
      <c r="BD45">
        <v>0</v>
      </c>
      <c r="BE45">
        <v>0</v>
      </c>
      <c r="BF45">
        <v>0</v>
      </c>
      <c r="BG45">
        <v>6034</v>
      </c>
      <c r="BH45">
        <v>2000000</v>
      </c>
      <c r="BI45">
        <v>848044</v>
      </c>
      <c r="BJ45">
        <v>0</v>
      </c>
      <c r="BK45">
        <v>0</v>
      </c>
      <c r="BL45">
        <v>0</v>
      </c>
      <c r="BM45">
        <v>0</v>
      </c>
      <c r="BN45">
        <v>0</v>
      </c>
      <c r="BO45">
        <v>0</v>
      </c>
      <c r="BP45">
        <v>0</v>
      </c>
      <c r="BQ45">
        <v>1646001</v>
      </c>
      <c r="BR45">
        <v>0</v>
      </c>
      <c r="BS45">
        <v>0</v>
      </c>
      <c r="BT45">
        <v>1646001</v>
      </c>
      <c r="BU45">
        <v>0</v>
      </c>
      <c r="BV45">
        <v>16118531</v>
      </c>
      <c r="BW45">
        <v>18612576</v>
      </c>
      <c r="BX45">
        <v>651516979</v>
      </c>
      <c r="BY45">
        <v>39</v>
      </c>
      <c r="BZ45">
        <v>0</v>
      </c>
      <c r="CA45">
        <v>0</v>
      </c>
      <c r="CB45">
        <v>0</v>
      </c>
      <c r="CC45">
        <v>39</v>
      </c>
      <c r="CD45">
        <v>0</v>
      </c>
      <c r="CE45">
        <v>0</v>
      </c>
      <c r="CF45">
        <v>8148</v>
      </c>
      <c r="CG45">
        <v>8148</v>
      </c>
      <c r="CH45" s="65">
        <v>0</v>
      </c>
    </row>
    <row r="46" spans="1:86">
      <c r="A46">
        <v>200512</v>
      </c>
      <c r="B46">
        <v>20007</v>
      </c>
      <c r="C46">
        <v>4508827</v>
      </c>
      <c r="D46">
        <v>3785121</v>
      </c>
      <c r="E46">
        <v>723706</v>
      </c>
      <c r="F46">
        <v>927</v>
      </c>
      <c r="G46">
        <v>96832</v>
      </c>
      <c r="H46">
        <v>241321</v>
      </c>
      <c r="I46">
        <v>580144</v>
      </c>
      <c r="J46">
        <v>-31945</v>
      </c>
      <c r="K46">
        <v>15527</v>
      </c>
      <c r="L46">
        <v>157615</v>
      </c>
      <c r="M46">
        <v>5573</v>
      </c>
      <c r="N46">
        <v>104</v>
      </c>
      <c r="O46">
        <v>2848</v>
      </c>
      <c r="P46">
        <v>0</v>
      </c>
      <c r="Q46">
        <v>0</v>
      </c>
      <c r="R46">
        <v>397587</v>
      </c>
      <c r="S46">
        <v>109915</v>
      </c>
      <c r="T46">
        <v>287672</v>
      </c>
      <c r="U46">
        <v>58</v>
      </c>
      <c r="V46">
        <v>0</v>
      </c>
      <c r="W46">
        <v>9201246</v>
      </c>
      <c r="X46">
        <v>83260275</v>
      </c>
      <c r="Y46">
        <v>4392</v>
      </c>
      <c r="Z46">
        <v>1316271</v>
      </c>
      <c r="AA46">
        <v>0</v>
      </c>
      <c r="AB46">
        <v>10708</v>
      </c>
      <c r="AC46">
        <v>0</v>
      </c>
      <c r="AD46">
        <v>0</v>
      </c>
      <c r="AE46">
        <v>0</v>
      </c>
      <c r="AF46">
        <v>0</v>
      </c>
      <c r="AG46">
        <v>94313</v>
      </c>
      <c r="AH46">
        <v>0</v>
      </c>
      <c r="AI46">
        <v>94313</v>
      </c>
      <c r="AJ46">
        <v>6238</v>
      </c>
      <c r="AK46">
        <v>0</v>
      </c>
      <c r="AL46">
        <v>1313</v>
      </c>
      <c r="AM46">
        <v>7287</v>
      </c>
      <c r="AN46">
        <v>239817</v>
      </c>
      <c r="AO46">
        <v>6080</v>
      </c>
      <c r="AP46">
        <v>94147998</v>
      </c>
      <c r="AQ46">
        <v>0</v>
      </c>
      <c r="AR46">
        <v>0</v>
      </c>
      <c r="AS46">
        <v>0</v>
      </c>
      <c r="AT46">
        <v>81932236</v>
      </c>
      <c r="AU46">
        <v>0</v>
      </c>
      <c r="AV46">
        <v>0</v>
      </c>
      <c r="AW46">
        <v>12127</v>
      </c>
      <c r="AX46">
        <v>0</v>
      </c>
      <c r="AY46">
        <v>4601153</v>
      </c>
      <c r="AZ46">
        <v>2741</v>
      </c>
      <c r="BA46">
        <v>86548257</v>
      </c>
      <c r="BB46">
        <v>0</v>
      </c>
      <c r="BC46">
        <v>4679</v>
      </c>
      <c r="BD46">
        <v>0</v>
      </c>
      <c r="BE46">
        <v>0</v>
      </c>
      <c r="BF46">
        <v>0</v>
      </c>
      <c r="BG46">
        <v>4679</v>
      </c>
      <c r="BH46">
        <v>3733176</v>
      </c>
      <c r="BI46">
        <v>335500</v>
      </c>
      <c r="BJ46">
        <v>0</v>
      </c>
      <c r="BK46">
        <v>24263</v>
      </c>
      <c r="BL46">
        <v>24263</v>
      </c>
      <c r="BM46">
        <v>0</v>
      </c>
      <c r="BN46">
        <v>0</v>
      </c>
      <c r="BO46">
        <v>0</v>
      </c>
      <c r="BP46">
        <v>0</v>
      </c>
      <c r="BQ46">
        <v>2136939</v>
      </c>
      <c r="BR46">
        <v>0</v>
      </c>
      <c r="BS46">
        <v>0</v>
      </c>
      <c r="BT46">
        <v>0</v>
      </c>
      <c r="BU46">
        <v>2136939</v>
      </c>
      <c r="BV46">
        <v>1365184</v>
      </c>
      <c r="BW46">
        <v>3861886</v>
      </c>
      <c r="BX46">
        <v>94147998</v>
      </c>
      <c r="BY46">
        <v>1912</v>
      </c>
      <c r="BZ46">
        <v>0</v>
      </c>
      <c r="CA46">
        <v>0</v>
      </c>
      <c r="CB46">
        <v>14831</v>
      </c>
      <c r="CC46">
        <v>16743</v>
      </c>
      <c r="CD46">
        <v>0</v>
      </c>
      <c r="CE46">
        <v>0</v>
      </c>
      <c r="CF46">
        <v>0</v>
      </c>
      <c r="CG46">
        <v>0</v>
      </c>
      <c r="CH46" s="65">
        <v>0</v>
      </c>
    </row>
    <row r="47" spans="1:86">
      <c r="A47">
        <v>200612</v>
      </c>
      <c r="B47">
        <v>20007</v>
      </c>
      <c r="C47">
        <v>4244666</v>
      </c>
      <c r="D47">
        <v>3470835</v>
      </c>
      <c r="E47">
        <v>773831</v>
      </c>
      <c r="F47">
        <v>1588</v>
      </c>
      <c r="G47">
        <v>57744</v>
      </c>
      <c r="H47">
        <v>229178</v>
      </c>
      <c r="I47">
        <v>603985</v>
      </c>
      <c r="J47">
        <v>-51980</v>
      </c>
      <c r="K47">
        <v>17598</v>
      </c>
      <c r="L47">
        <v>159326</v>
      </c>
      <c r="M47">
        <v>6296</v>
      </c>
      <c r="N47">
        <v>0</v>
      </c>
      <c r="O47">
        <v>-174446</v>
      </c>
      <c r="P47">
        <v>0</v>
      </c>
      <c r="Q47">
        <v>0</v>
      </c>
      <c r="R47">
        <v>578428</v>
      </c>
      <c r="S47">
        <v>161526</v>
      </c>
      <c r="T47">
        <v>416901</v>
      </c>
      <c r="U47">
        <v>67</v>
      </c>
      <c r="V47">
        <v>0</v>
      </c>
      <c r="W47">
        <v>5612331</v>
      </c>
      <c r="X47">
        <v>91156782</v>
      </c>
      <c r="Y47">
        <v>1898</v>
      </c>
      <c r="Z47">
        <v>7188735</v>
      </c>
      <c r="AA47">
        <v>0</v>
      </c>
      <c r="AB47">
        <v>12538</v>
      </c>
      <c r="AC47">
        <v>0</v>
      </c>
      <c r="AD47">
        <v>0</v>
      </c>
      <c r="AE47">
        <v>0</v>
      </c>
      <c r="AF47">
        <v>0</v>
      </c>
      <c r="AG47">
        <v>92007</v>
      </c>
      <c r="AH47">
        <v>0</v>
      </c>
      <c r="AI47">
        <v>92007</v>
      </c>
      <c r="AJ47">
        <v>8700</v>
      </c>
      <c r="AK47">
        <v>0</v>
      </c>
      <c r="AL47">
        <v>1383</v>
      </c>
      <c r="AM47">
        <v>11594</v>
      </c>
      <c r="AN47">
        <v>475743</v>
      </c>
      <c r="AO47">
        <v>5466</v>
      </c>
      <c r="AP47">
        <v>104567244</v>
      </c>
      <c r="AQ47">
        <v>0</v>
      </c>
      <c r="AR47">
        <v>0</v>
      </c>
      <c r="AS47">
        <v>0</v>
      </c>
      <c r="AT47">
        <v>93638233</v>
      </c>
      <c r="AU47">
        <v>0</v>
      </c>
      <c r="AV47">
        <v>0</v>
      </c>
      <c r="AW47">
        <v>661</v>
      </c>
      <c r="AX47">
        <v>0</v>
      </c>
      <c r="AY47">
        <v>2951749</v>
      </c>
      <c r="AZ47">
        <v>924</v>
      </c>
      <c r="BA47">
        <v>96591567</v>
      </c>
      <c r="BB47">
        <v>0</v>
      </c>
      <c r="BC47">
        <v>4028</v>
      </c>
      <c r="BD47">
        <v>0</v>
      </c>
      <c r="BE47">
        <v>0</v>
      </c>
      <c r="BF47">
        <v>0</v>
      </c>
      <c r="BG47">
        <v>4028</v>
      </c>
      <c r="BH47">
        <v>3693126</v>
      </c>
      <c r="BI47">
        <v>335500</v>
      </c>
      <c r="BJ47">
        <v>0</v>
      </c>
      <c r="BK47">
        <v>24263</v>
      </c>
      <c r="BL47">
        <v>24263</v>
      </c>
      <c r="BM47">
        <v>0</v>
      </c>
      <c r="BN47">
        <v>0</v>
      </c>
      <c r="BO47">
        <v>0</v>
      </c>
      <c r="BP47">
        <v>0</v>
      </c>
      <c r="BQ47">
        <v>2178629</v>
      </c>
      <c r="BR47">
        <v>2178629</v>
      </c>
      <c r="BS47">
        <v>0</v>
      </c>
      <c r="BT47">
        <v>0</v>
      </c>
      <c r="BU47">
        <v>0</v>
      </c>
      <c r="BV47">
        <v>1740131</v>
      </c>
      <c r="BW47">
        <v>4278523</v>
      </c>
      <c r="BX47">
        <v>104567244</v>
      </c>
      <c r="BY47">
        <v>1365</v>
      </c>
      <c r="BZ47">
        <v>0</v>
      </c>
      <c r="CA47">
        <v>0</v>
      </c>
      <c r="CB47">
        <v>15299</v>
      </c>
      <c r="CC47">
        <v>16664</v>
      </c>
      <c r="CD47">
        <v>0</v>
      </c>
      <c r="CE47">
        <v>0</v>
      </c>
      <c r="CF47">
        <v>0</v>
      </c>
      <c r="CG47">
        <v>0</v>
      </c>
      <c r="CH47" s="65">
        <v>0</v>
      </c>
    </row>
    <row r="48" spans="1:86">
      <c r="A48">
        <v>200712</v>
      </c>
      <c r="B48">
        <v>20007</v>
      </c>
      <c r="C48">
        <v>5379366</v>
      </c>
      <c r="D48">
        <v>4510240</v>
      </c>
      <c r="E48">
        <v>869126</v>
      </c>
      <c r="F48">
        <v>1708</v>
      </c>
      <c r="G48">
        <v>68345</v>
      </c>
      <c r="H48">
        <v>250799</v>
      </c>
      <c r="I48">
        <v>688380</v>
      </c>
      <c r="J48">
        <v>-74497</v>
      </c>
      <c r="K48">
        <v>16360</v>
      </c>
      <c r="L48">
        <v>169182</v>
      </c>
      <c r="M48">
        <v>7112</v>
      </c>
      <c r="N48">
        <v>0</v>
      </c>
      <c r="O48">
        <v>-36627</v>
      </c>
      <c r="P48">
        <v>0</v>
      </c>
      <c r="Q48">
        <v>0</v>
      </c>
      <c r="R48">
        <v>490576</v>
      </c>
      <c r="S48">
        <v>117593</v>
      </c>
      <c r="T48">
        <v>372983</v>
      </c>
      <c r="U48">
        <v>87</v>
      </c>
      <c r="V48">
        <v>0</v>
      </c>
      <c r="W48">
        <v>9854666</v>
      </c>
      <c r="X48">
        <v>105616692</v>
      </c>
      <c r="Y48">
        <v>855</v>
      </c>
      <c r="Z48">
        <v>18429557</v>
      </c>
      <c r="AA48">
        <v>0</v>
      </c>
      <c r="AB48">
        <v>15750</v>
      </c>
      <c r="AC48">
        <v>0</v>
      </c>
      <c r="AD48">
        <v>0</v>
      </c>
      <c r="AE48">
        <v>0</v>
      </c>
      <c r="AF48">
        <v>0</v>
      </c>
      <c r="AG48">
        <v>89701</v>
      </c>
      <c r="AH48">
        <v>0</v>
      </c>
      <c r="AI48">
        <v>89701</v>
      </c>
      <c r="AJ48">
        <v>10726</v>
      </c>
      <c r="AK48">
        <v>0</v>
      </c>
      <c r="AL48">
        <v>1516</v>
      </c>
      <c r="AM48">
        <v>0</v>
      </c>
      <c r="AN48">
        <v>874200</v>
      </c>
      <c r="AO48">
        <v>6170</v>
      </c>
      <c r="AP48">
        <v>134899920</v>
      </c>
      <c r="AQ48">
        <v>0</v>
      </c>
      <c r="AR48">
        <v>0</v>
      </c>
      <c r="AS48">
        <v>0</v>
      </c>
      <c r="AT48">
        <v>122344688</v>
      </c>
      <c r="AU48">
        <v>0</v>
      </c>
      <c r="AV48">
        <v>0</v>
      </c>
      <c r="AW48">
        <v>2602</v>
      </c>
      <c r="AX48">
        <v>0</v>
      </c>
      <c r="AY48">
        <v>4220481</v>
      </c>
      <c r="AZ48">
        <v>758</v>
      </c>
      <c r="BA48">
        <v>126568529</v>
      </c>
      <c r="BB48">
        <v>0</v>
      </c>
      <c r="BC48">
        <v>3025</v>
      </c>
      <c r="BD48">
        <v>0</v>
      </c>
      <c r="BE48">
        <v>0</v>
      </c>
      <c r="BF48">
        <v>0</v>
      </c>
      <c r="BG48">
        <v>3025</v>
      </c>
      <c r="BH48">
        <v>3676813</v>
      </c>
      <c r="BI48">
        <v>335500</v>
      </c>
      <c r="BJ48">
        <v>0</v>
      </c>
      <c r="BK48">
        <v>24263</v>
      </c>
      <c r="BL48">
        <v>24263</v>
      </c>
      <c r="BM48">
        <v>0</v>
      </c>
      <c r="BN48">
        <v>0</v>
      </c>
      <c r="BO48">
        <v>0</v>
      </c>
      <c r="BP48">
        <v>0</v>
      </c>
      <c r="BQ48">
        <v>2215928</v>
      </c>
      <c r="BR48">
        <v>2215928</v>
      </c>
      <c r="BS48">
        <v>0</v>
      </c>
      <c r="BT48">
        <v>0</v>
      </c>
      <c r="BU48">
        <v>0</v>
      </c>
      <c r="BV48">
        <v>2075862</v>
      </c>
      <c r="BW48">
        <v>4651553</v>
      </c>
      <c r="BX48">
        <v>134899920</v>
      </c>
      <c r="BY48">
        <v>1394</v>
      </c>
      <c r="BZ48">
        <v>0</v>
      </c>
      <c r="CA48">
        <v>0</v>
      </c>
      <c r="CB48">
        <v>13854</v>
      </c>
      <c r="CC48">
        <v>15248</v>
      </c>
      <c r="CD48">
        <v>0</v>
      </c>
      <c r="CE48">
        <v>0</v>
      </c>
      <c r="CF48">
        <v>0</v>
      </c>
      <c r="CG48">
        <v>0</v>
      </c>
      <c r="CH48" s="65">
        <v>0</v>
      </c>
    </row>
    <row r="49" spans="1:86">
      <c r="A49">
        <v>200812</v>
      </c>
      <c r="B49">
        <v>20007</v>
      </c>
      <c r="C49">
        <v>6045193</v>
      </c>
      <c r="D49">
        <v>5082151</v>
      </c>
      <c r="E49">
        <v>963042</v>
      </c>
      <c r="F49">
        <v>1134</v>
      </c>
      <c r="G49">
        <v>66194</v>
      </c>
      <c r="H49">
        <v>270571</v>
      </c>
      <c r="I49">
        <v>759799</v>
      </c>
      <c r="J49">
        <v>1530</v>
      </c>
      <c r="K49">
        <v>16490</v>
      </c>
      <c r="L49">
        <v>173077</v>
      </c>
      <c r="M49">
        <v>7226</v>
      </c>
      <c r="N49">
        <v>0</v>
      </c>
      <c r="O49">
        <v>-13757</v>
      </c>
      <c r="P49">
        <v>0</v>
      </c>
      <c r="Q49">
        <v>0</v>
      </c>
      <c r="R49">
        <v>611273</v>
      </c>
      <c r="S49">
        <v>153440</v>
      </c>
      <c r="T49">
        <v>457833</v>
      </c>
      <c r="U49">
        <v>67</v>
      </c>
      <c r="V49">
        <v>0</v>
      </c>
      <c r="W49">
        <v>9224059</v>
      </c>
      <c r="X49">
        <v>121922163</v>
      </c>
      <c r="Y49">
        <v>696</v>
      </c>
      <c r="Z49">
        <v>5864282</v>
      </c>
      <c r="AA49">
        <v>0</v>
      </c>
      <c r="AB49">
        <v>15750</v>
      </c>
      <c r="AC49">
        <v>0</v>
      </c>
      <c r="AD49">
        <v>0</v>
      </c>
      <c r="AE49">
        <v>0</v>
      </c>
      <c r="AF49">
        <v>0</v>
      </c>
      <c r="AG49">
        <v>87396</v>
      </c>
      <c r="AH49">
        <v>0</v>
      </c>
      <c r="AI49">
        <v>87396</v>
      </c>
      <c r="AJ49">
        <v>10289</v>
      </c>
      <c r="AK49">
        <v>0</v>
      </c>
      <c r="AL49">
        <v>1682</v>
      </c>
      <c r="AM49">
        <v>440</v>
      </c>
      <c r="AN49">
        <v>447254</v>
      </c>
      <c r="AO49">
        <v>7143</v>
      </c>
      <c r="AP49">
        <v>137581221</v>
      </c>
      <c r="AQ49">
        <v>1500000</v>
      </c>
      <c r="AR49">
        <v>0</v>
      </c>
      <c r="AS49">
        <v>0</v>
      </c>
      <c r="AT49">
        <v>122444554</v>
      </c>
      <c r="AU49">
        <v>5132</v>
      </c>
      <c r="AV49">
        <v>0</v>
      </c>
      <c r="AW49">
        <v>42038</v>
      </c>
      <c r="AX49">
        <v>0</v>
      </c>
      <c r="AY49">
        <v>4244085</v>
      </c>
      <c r="AZ49">
        <v>450</v>
      </c>
      <c r="BA49">
        <v>128236259</v>
      </c>
      <c r="BB49">
        <v>0</v>
      </c>
      <c r="BC49">
        <v>2448</v>
      </c>
      <c r="BD49">
        <v>0</v>
      </c>
      <c r="BE49">
        <v>0</v>
      </c>
      <c r="BF49">
        <v>0</v>
      </c>
      <c r="BG49">
        <v>2448</v>
      </c>
      <c r="BH49">
        <v>3733749</v>
      </c>
      <c r="BI49">
        <v>385500</v>
      </c>
      <c r="BJ49">
        <v>0</v>
      </c>
      <c r="BK49">
        <v>24263</v>
      </c>
      <c r="BL49">
        <v>24263</v>
      </c>
      <c r="BM49">
        <v>0</v>
      </c>
      <c r="BN49">
        <v>0</v>
      </c>
      <c r="BO49">
        <v>0</v>
      </c>
      <c r="BP49">
        <v>0</v>
      </c>
      <c r="BQ49">
        <v>2261711</v>
      </c>
      <c r="BR49">
        <v>2261711</v>
      </c>
      <c r="BS49">
        <v>0</v>
      </c>
      <c r="BT49">
        <v>0</v>
      </c>
      <c r="BU49">
        <v>0</v>
      </c>
      <c r="BV49">
        <v>2937291</v>
      </c>
      <c r="BW49">
        <v>5608765</v>
      </c>
      <c r="BX49">
        <v>137581221</v>
      </c>
      <c r="BY49">
        <v>1454</v>
      </c>
      <c r="BZ49">
        <v>0</v>
      </c>
      <c r="CA49">
        <v>0</v>
      </c>
      <c r="CB49">
        <v>11910</v>
      </c>
      <c r="CC49">
        <v>13364</v>
      </c>
      <c r="CD49">
        <v>0</v>
      </c>
      <c r="CE49">
        <v>0</v>
      </c>
      <c r="CF49">
        <v>0</v>
      </c>
      <c r="CG49">
        <v>0</v>
      </c>
      <c r="CH49" s="65">
        <v>0</v>
      </c>
    </row>
    <row r="50" spans="1:86">
      <c r="A50">
        <v>200912</v>
      </c>
      <c r="B50">
        <v>20007</v>
      </c>
      <c r="C50">
        <v>6316121</v>
      </c>
      <c r="D50">
        <v>5268928</v>
      </c>
      <c r="E50">
        <v>1047193</v>
      </c>
      <c r="F50">
        <v>1134</v>
      </c>
      <c r="G50">
        <v>76243</v>
      </c>
      <c r="H50">
        <v>316086</v>
      </c>
      <c r="I50">
        <v>808484</v>
      </c>
      <c r="J50">
        <v>-14138</v>
      </c>
      <c r="K50">
        <v>17538</v>
      </c>
      <c r="L50">
        <v>183482</v>
      </c>
      <c r="M50">
        <v>7254</v>
      </c>
      <c r="N50">
        <v>12500</v>
      </c>
      <c r="O50">
        <v>158734</v>
      </c>
      <c r="P50">
        <v>0</v>
      </c>
      <c r="Q50">
        <v>0</v>
      </c>
      <c r="R50">
        <v>449914</v>
      </c>
      <c r="S50">
        <v>113000</v>
      </c>
      <c r="T50">
        <v>336914</v>
      </c>
      <c r="U50">
        <v>28</v>
      </c>
      <c r="V50">
        <v>0</v>
      </c>
      <c r="W50">
        <v>8130517</v>
      </c>
      <c r="X50">
        <v>130609923</v>
      </c>
      <c r="Y50">
        <v>754</v>
      </c>
      <c r="Z50">
        <v>9794780</v>
      </c>
      <c r="AA50">
        <v>0</v>
      </c>
      <c r="AB50">
        <v>15750</v>
      </c>
      <c r="AC50">
        <v>0</v>
      </c>
      <c r="AD50">
        <v>0</v>
      </c>
      <c r="AE50">
        <v>0</v>
      </c>
      <c r="AF50">
        <v>0</v>
      </c>
      <c r="AG50">
        <v>85090</v>
      </c>
      <c r="AH50">
        <v>0</v>
      </c>
      <c r="AI50">
        <v>85090</v>
      </c>
      <c r="AJ50">
        <v>6895</v>
      </c>
      <c r="AK50">
        <v>10132</v>
      </c>
      <c r="AL50">
        <v>2581</v>
      </c>
      <c r="AM50">
        <v>21913</v>
      </c>
      <c r="AN50">
        <v>640016</v>
      </c>
      <c r="AO50">
        <v>11119</v>
      </c>
      <c r="AP50">
        <v>149329498</v>
      </c>
      <c r="AQ50">
        <v>5000000</v>
      </c>
      <c r="AR50">
        <v>0</v>
      </c>
      <c r="AS50">
        <v>0</v>
      </c>
      <c r="AT50">
        <v>127029281</v>
      </c>
      <c r="AU50">
        <v>7104</v>
      </c>
      <c r="AV50">
        <v>0</v>
      </c>
      <c r="AW50">
        <v>0</v>
      </c>
      <c r="AX50">
        <v>0</v>
      </c>
      <c r="AY50">
        <v>5165053</v>
      </c>
      <c r="AZ50">
        <v>4930</v>
      </c>
      <c r="BA50">
        <v>137206369</v>
      </c>
      <c r="BB50">
        <v>0</v>
      </c>
      <c r="BC50">
        <v>1872</v>
      </c>
      <c r="BD50">
        <v>0</v>
      </c>
      <c r="BE50">
        <v>0</v>
      </c>
      <c r="BF50">
        <v>0</v>
      </c>
      <c r="BG50">
        <v>1872</v>
      </c>
      <c r="BH50">
        <v>5587370</v>
      </c>
      <c r="BI50">
        <v>431262</v>
      </c>
      <c r="BJ50">
        <v>0</v>
      </c>
      <c r="BK50">
        <v>24263</v>
      </c>
      <c r="BL50">
        <v>24263</v>
      </c>
      <c r="BM50">
        <v>0</v>
      </c>
      <c r="BN50">
        <v>0</v>
      </c>
      <c r="BO50">
        <v>0</v>
      </c>
      <c r="BP50">
        <v>0</v>
      </c>
      <c r="BQ50">
        <v>2295402</v>
      </c>
      <c r="BR50">
        <v>2295402</v>
      </c>
      <c r="BS50">
        <v>0</v>
      </c>
      <c r="BT50">
        <v>0</v>
      </c>
      <c r="BU50">
        <v>0</v>
      </c>
      <c r="BV50">
        <v>3782960</v>
      </c>
      <c r="BW50">
        <v>6533887</v>
      </c>
      <c r="BX50">
        <v>149329498</v>
      </c>
      <c r="BY50">
        <v>1403</v>
      </c>
      <c r="BZ50">
        <v>0</v>
      </c>
      <c r="CA50">
        <v>0</v>
      </c>
      <c r="CB50">
        <v>13301</v>
      </c>
      <c r="CC50">
        <v>14704</v>
      </c>
      <c r="CD50">
        <v>0</v>
      </c>
      <c r="CE50">
        <v>0</v>
      </c>
      <c r="CF50">
        <v>0</v>
      </c>
      <c r="CG50">
        <v>0</v>
      </c>
      <c r="CH50" s="65">
        <v>0</v>
      </c>
    </row>
    <row r="51" spans="1:86">
      <c r="A51">
        <v>201012</v>
      </c>
      <c r="B51">
        <v>20007</v>
      </c>
      <c r="C51">
        <v>4505069</v>
      </c>
      <c r="D51">
        <v>3648430</v>
      </c>
      <c r="E51">
        <v>856639</v>
      </c>
      <c r="F51">
        <v>756</v>
      </c>
      <c r="G51">
        <v>78858</v>
      </c>
      <c r="H51">
        <v>356566</v>
      </c>
      <c r="I51">
        <v>579687</v>
      </c>
      <c r="J51">
        <v>32573</v>
      </c>
      <c r="K51">
        <v>22479</v>
      </c>
      <c r="L51">
        <v>185588</v>
      </c>
      <c r="M51">
        <v>6681</v>
      </c>
      <c r="N51">
        <v>0</v>
      </c>
      <c r="O51">
        <v>106350</v>
      </c>
      <c r="P51">
        <v>0</v>
      </c>
      <c r="Q51">
        <v>0</v>
      </c>
      <c r="R51">
        <v>336119</v>
      </c>
      <c r="S51">
        <v>85053</v>
      </c>
      <c r="T51">
        <v>251065</v>
      </c>
      <c r="U51">
        <v>19</v>
      </c>
      <c r="V51">
        <v>0</v>
      </c>
      <c r="W51">
        <v>5896144</v>
      </c>
      <c r="X51">
        <v>132563372</v>
      </c>
      <c r="Y51">
        <v>3879</v>
      </c>
      <c r="Z51">
        <v>5437030</v>
      </c>
      <c r="AA51">
        <v>0</v>
      </c>
      <c r="AB51">
        <v>41405</v>
      </c>
      <c r="AC51">
        <v>0</v>
      </c>
      <c r="AD51">
        <v>0</v>
      </c>
      <c r="AE51">
        <v>0</v>
      </c>
      <c r="AF51">
        <v>0</v>
      </c>
      <c r="AG51">
        <v>82784</v>
      </c>
      <c r="AH51">
        <v>0</v>
      </c>
      <c r="AI51">
        <v>82784</v>
      </c>
      <c r="AJ51">
        <v>6725</v>
      </c>
      <c r="AK51">
        <v>5953</v>
      </c>
      <c r="AL51">
        <v>2133</v>
      </c>
      <c r="AM51">
        <v>69171</v>
      </c>
      <c r="AN51">
        <v>412504</v>
      </c>
      <c r="AO51">
        <v>11661</v>
      </c>
      <c r="AP51">
        <v>144532780</v>
      </c>
      <c r="AQ51">
        <v>1000000</v>
      </c>
      <c r="AR51">
        <v>2375714</v>
      </c>
      <c r="AS51">
        <v>0</v>
      </c>
      <c r="AT51">
        <v>122842206</v>
      </c>
      <c r="AU51">
        <v>7101</v>
      </c>
      <c r="AV51">
        <v>0</v>
      </c>
      <c r="AW51">
        <v>0</v>
      </c>
      <c r="AX51">
        <v>0</v>
      </c>
      <c r="AY51">
        <v>5584808</v>
      </c>
      <c r="AZ51">
        <v>2586</v>
      </c>
      <c r="BA51">
        <v>131812415</v>
      </c>
      <c r="BB51">
        <v>0</v>
      </c>
      <c r="BC51">
        <v>1295</v>
      </c>
      <c r="BD51">
        <v>0</v>
      </c>
      <c r="BE51">
        <v>0</v>
      </c>
      <c r="BF51">
        <v>0</v>
      </c>
      <c r="BG51">
        <v>1295</v>
      </c>
      <c r="BH51">
        <v>5607090</v>
      </c>
      <c r="BI51">
        <v>455535</v>
      </c>
      <c r="BJ51">
        <v>0</v>
      </c>
      <c r="BK51">
        <v>24263</v>
      </c>
      <c r="BL51">
        <v>24263</v>
      </c>
      <c r="BM51">
        <v>0</v>
      </c>
      <c r="BN51">
        <v>0</v>
      </c>
      <c r="BO51">
        <v>0</v>
      </c>
      <c r="BP51">
        <v>0</v>
      </c>
      <c r="BQ51">
        <v>2320509</v>
      </c>
      <c r="BR51">
        <v>2320509</v>
      </c>
      <c r="BS51">
        <v>0</v>
      </c>
      <c r="BT51">
        <v>0</v>
      </c>
      <c r="BU51">
        <v>0</v>
      </c>
      <c r="BV51">
        <v>4311672</v>
      </c>
      <c r="BW51">
        <v>7111979</v>
      </c>
      <c r="BX51">
        <v>144532780</v>
      </c>
      <c r="BY51">
        <v>948</v>
      </c>
      <c r="BZ51">
        <v>0</v>
      </c>
      <c r="CA51">
        <v>0</v>
      </c>
      <c r="CB51">
        <v>13334</v>
      </c>
      <c r="CC51">
        <v>14282</v>
      </c>
      <c r="CD51">
        <v>0</v>
      </c>
      <c r="CE51">
        <v>0</v>
      </c>
      <c r="CF51">
        <v>0</v>
      </c>
      <c r="CG51">
        <v>0</v>
      </c>
      <c r="CH51" s="65">
        <v>0</v>
      </c>
    </row>
    <row r="52" spans="1:86">
      <c r="A52">
        <v>201112</v>
      </c>
      <c r="B52">
        <v>20007</v>
      </c>
      <c r="C52">
        <v>6448363</v>
      </c>
      <c r="D52">
        <v>5206510</v>
      </c>
      <c r="E52">
        <v>1241853</v>
      </c>
      <c r="F52">
        <v>567</v>
      </c>
      <c r="G52">
        <v>86184</v>
      </c>
      <c r="H52">
        <v>384398</v>
      </c>
      <c r="I52">
        <v>944206</v>
      </c>
      <c r="J52">
        <v>-258714</v>
      </c>
      <c r="K52">
        <v>18419</v>
      </c>
      <c r="L52">
        <v>188381</v>
      </c>
      <c r="M52">
        <v>5705</v>
      </c>
      <c r="N52">
        <v>0</v>
      </c>
      <c r="O52">
        <v>140821</v>
      </c>
      <c r="P52">
        <v>0</v>
      </c>
      <c r="Q52">
        <v>0</v>
      </c>
      <c r="R52">
        <v>369004</v>
      </c>
      <c r="S52">
        <v>93671</v>
      </c>
      <c r="T52">
        <v>275333</v>
      </c>
      <c r="U52">
        <v>289188</v>
      </c>
      <c r="V52">
        <v>0</v>
      </c>
      <c r="W52">
        <v>12866208</v>
      </c>
      <c r="X52">
        <v>133205620</v>
      </c>
      <c r="Y52">
        <v>5569</v>
      </c>
      <c r="Z52">
        <v>7624444</v>
      </c>
      <c r="AA52">
        <v>0</v>
      </c>
      <c r="AB52">
        <v>44977</v>
      </c>
      <c r="AC52">
        <v>0</v>
      </c>
      <c r="AD52">
        <v>0</v>
      </c>
      <c r="AE52">
        <v>0</v>
      </c>
      <c r="AF52">
        <v>0</v>
      </c>
      <c r="AG52">
        <v>80478</v>
      </c>
      <c r="AH52">
        <v>0</v>
      </c>
      <c r="AI52">
        <v>80478</v>
      </c>
      <c r="AJ52">
        <v>5262</v>
      </c>
      <c r="AK52">
        <v>0</v>
      </c>
      <c r="AL52">
        <v>2104</v>
      </c>
      <c r="AM52">
        <v>156314</v>
      </c>
      <c r="AN52">
        <v>654100</v>
      </c>
      <c r="AO52">
        <v>12161</v>
      </c>
      <c r="AP52">
        <v>154946425</v>
      </c>
      <c r="AQ52">
        <v>4512623</v>
      </c>
      <c r="AR52">
        <v>2421546</v>
      </c>
      <c r="AS52">
        <v>0</v>
      </c>
      <c r="AT52">
        <v>128942083</v>
      </c>
      <c r="AU52">
        <v>1007101</v>
      </c>
      <c r="AV52">
        <v>0</v>
      </c>
      <c r="AW52">
        <v>18666</v>
      </c>
      <c r="AX52">
        <v>0</v>
      </c>
      <c r="AY52">
        <v>4831699</v>
      </c>
      <c r="AZ52">
        <v>3345</v>
      </c>
      <c r="BA52">
        <v>141737063</v>
      </c>
      <c r="BB52">
        <v>0</v>
      </c>
      <c r="BC52">
        <v>719</v>
      </c>
      <c r="BD52">
        <v>0</v>
      </c>
      <c r="BE52">
        <v>0</v>
      </c>
      <c r="BF52">
        <v>0</v>
      </c>
      <c r="BG52">
        <v>719</v>
      </c>
      <c r="BH52">
        <v>5622489</v>
      </c>
      <c r="BI52">
        <v>469933</v>
      </c>
      <c r="BJ52">
        <v>0</v>
      </c>
      <c r="BK52">
        <v>24263</v>
      </c>
      <c r="BL52">
        <v>24263</v>
      </c>
      <c r="BM52">
        <v>0</v>
      </c>
      <c r="BN52">
        <v>0</v>
      </c>
      <c r="BO52">
        <v>0</v>
      </c>
      <c r="BP52">
        <v>0</v>
      </c>
      <c r="BQ52">
        <v>2337912</v>
      </c>
      <c r="BR52">
        <v>2337912</v>
      </c>
      <c r="BS52">
        <v>0</v>
      </c>
      <c r="BT52">
        <v>0</v>
      </c>
      <c r="BU52">
        <v>0</v>
      </c>
      <c r="BV52">
        <v>4754046</v>
      </c>
      <c r="BW52">
        <v>7586154</v>
      </c>
      <c r="BX52">
        <v>154946425</v>
      </c>
      <c r="BY52">
        <v>1063</v>
      </c>
      <c r="BZ52">
        <v>0</v>
      </c>
      <c r="CA52">
        <v>0</v>
      </c>
      <c r="CB52">
        <v>16221</v>
      </c>
      <c r="CC52">
        <v>17284</v>
      </c>
      <c r="CD52">
        <v>0</v>
      </c>
      <c r="CE52">
        <v>0</v>
      </c>
      <c r="CF52">
        <v>0</v>
      </c>
      <c r="CG52">
        <v>0</v>
      </c>
      <c r="CH52" s="65">
        <v>0</v>
      </c>
    </row>
    <row r="53" spans="1:86">
      <c r="A53">
        <v>201212</v>
      </c>
      <c r="B53">
        <v>20007</v>
      </c>
      <c r="C53">
        <v>4499516</v>
      </c>
      <c r="D53">
        <v>3261390</v>
      </c>
      <c r="E53">
        <v>1238126</v>
      </c>
      <c r="F53">
        <v>567</v>
      </c>
      <c r="G53">
        <v>169774</v>
      </c>
      <c r="H53">
        <v>359603</v>
      </c>
      <c r="I53">
        <v>1048864</v>
      </c>
      <c r="J53">
        <v>-173715</v>
      </c>
      <c r="K53">
        <v>19119</v>
      </c>
      <c r="L53">
        <v>199588</v>
      </c>
      <c r="M53">
        <v>5072</v>
      </c>
      <c r="N53">
        <v>0</v>
      </c>
      <c r="O53">
        <v>87127</v>
      </c>
      <c r="P53">
        <v>0</v>
      </c>
      <c r="Q53">
        <v>0</v>
      </c>
      <c r="R53">
        <v>602481</v>
      </c>
      <c r="S53">
        <v>151751</v>
      </c>
      <c r="T53">
        <v>450730</v>
      </c>
      <c r="U53">
        <v>122477</v>
      </c>
      <c r="V53">
        <v>0</v>
      </c>
      <c r="W53">
        <v>7122456</v>
      </c>
      <c r="X53">
        <v>135621530</v>
      </c>
      <c r="Y53">
        <v>9203</v>
      </c>
      <c r="Z53">
        <v>5300737</v>
      </c>
      <c r="AA53">
        <v>0</v>
      </c>
      <c r="AB53">
        <v>54977</v>
      </c>
      <c r="AC53">
        <v>0</v>
      </c>
      <c r="AD53">
        <v>0</v>
      </c>
      <c r="AE53">
        <v>0</v>
      </c>
      <c r="AF53">
        <v>0</v>
      </c>
      <c r="AG53">
        <v>78173</v>
      </c>
      <c r="AH53">
        <v>0</v>
      </c>
      <c r="AI53">
        <v>78173</v>
      </c>
      <c r="AJ53">
        <v>4556</v>
      </c>
      <c r="AK53">
        <v>0</v>
      </c>
      <c r="AL53">
        <v>2037</v>
      </c>
      <c r="AM53">
        <v>108929</v>
      </c>
      <c r="AN53">
        <v>448017</v>
      </c>
      <c r="AO53">
        <v>13592</v>
      </c>
      <c r="AP53">
        <v>148886684</v>
      </c>
      <c r="AQ53">
        <v>0</v>
      </c>
      <c r="AR53">
        <v>2398527</v>
      </c>
      <c r="AS53">
        <v>0</v>
      </c>
      <c r="AT53">
        <v>123417605</v>
      </c>
      <c r="AU53">
        <v>5005643</v>
      </c>
      <c r="AV53">
        <v>0</v>
      </c>
      <c r="AW53">
        <v>22503</v>
      </c>
      <c r="AX53">
        <v>0</v>
      </c>
      <c r="AY53">
        <v>3816467</v>
      </c>
      <c r="AZ53">
        <v>2846</v>
      </c>
      <c r="BA53">
        <v>134663591</v>
      </c>
      <c r="BB53">
        <v>0</v>
      </c>
      <c r="BC53">
        <v>143</v>
      </c>
      <c r="BD53">
        <v>0</v>
      </c>
      <c r="BE53">
        <v>0</v>
      </c>
      <c r="BF53">
        <v>0</v>
      </c>
      <c r="BG53">
        <v>143</v>
      </c>
      <c r="BH53">
        <v>5254178</v>
      </c>
      <c r="BI53">
        <v>534430</v>
      </c>
      <c r="BJ53">
        <v>867391</v>
      </c>
      <c r="BK53">
        <v>24263</v>
      </c>
      <c r="BL53">
        <v>24263</v>
      </c>
      <c r="BM53">
        <v>0</v>
      </c>
      <c r="BN53">
        <v>0</v>
      </c>
      <c r="BO53">
        <v>0</v>
      </c>
      <c r="BP53">
        <v>0</v>
      </c>
      <c r="BQ53">
        <v>2337912</v>
      </c>
      <c r="BR53">
        <v>2337912</v>
      </c>
      <c r="BS53">
        <v>0</v>
      </c>
      <c r="BT53">
        <v>0</v>
      </c>
      <c r="BU53">
        <v>0</v>
      </c>
      <c r="BV53">
        <v>5204776</v>
      </c>
      <c r="BW53">
        <v>8968772</v>
      </c>
      <c r="BX53">
        <v>148886684</v>
      </c>
      <c r="BY53">
        <v>1169</v>
      </c>
      <c r="BZ53">
        <v>0</v>
      </c>
      <c r="CA53">
        <v>0</v>
      </c>
      <c r="CB53">
        <v>16751</v>
      </c>
      <c r="CC53">
        <v>17920</v>
      </c>
      <c r="CD53">
        <v>0</v>
      </c>
      <c r="CE53">
        <v>0</v>
      </c>
      <c r="CF53">
        <v>0</v>
      </c>
      <c r="CG53">
        <v>0</v>
      </c>
      <c r="CH53" s="65">
        <v>0</v>
      </c>
    </row>
    <row r="54" spans="1:86">
      <c r="A54">
        <v>201312</v>
      </c>
      <c r="B54">
        <v>20007</v>
      </c>
      <c r="C54">
        <v>3965072</v>
      </c>
      <c r="D54">
        <v>2515605</v>
      </c>
      <c r="E54">
        <v>1449467</v>
      </c>
      <c r="F54">
        <v>567</v>
      </c>
      <c r="G54">
        <v>163541</v>
      </c>
      <c r="H54">
        <v>384087</v>
      </c>
      <c r="I54">
        <v>1229488</v>
      </c>
      <c r="J54">
        <v>-295819</v>
      </c>
      <c r="K54">
        <v>17523</v>
      </c>
      <c r="L54">
        <v>203726</v>
      </c>
      <c r="M54">
        <v>4821</v>
      </c>
      <c r="N54">
        <v>0</v>
      </c>
      <c r="O54">
        <v>113267</v>
      </c>
      <c r="P54">
        <v>0</v>
      </c>
      <c r="Q54">
        <v>0</v>
      </c>
      <c r="R54">
        <v>629378</v>
      </c>
      <c r="S54">
        <v>158608</v>
      </c>
      <c r="T54">
        <v>470770</v>
      </c>
      <c r="U54">
        <v>251778</v>
      </c>
      <c r="V54">
        <v>0</v>
      </c>
      <c r="W54">
        <v>3360807</v>
      </c>
      <c r="X54">
        <v>133892647</v>
      </c>
      <c r="Y54">
        <v>17396</v>
      </c>
      <c r="Z54">
        <v>8802913</v>
      </c>
      <c r="AA54">
        <v>0</v>
      </c>
      <c r="AB54">
        <v>71512</v>
      </c>
      <c r="AC54">
        <v>0</v>
      </c>
      <c r="AD54">
        <v>0</v>
      </c>
      <c r="AE54">
        <v>0</v>
      </c>
      <c r="AF54">
        <v>0</v>
      </c>
      <c r="AG54">
        <v>75867</v>
      </c>
      <c r="AH54">
        <v>0</v>
      </c>
      <c r="AI54">
        <v>75867</v>
      </c>
      <c r="AJ54">
        <v>6198</v>
      </c>
      <c r="AK54">
        <v>0</v>
      </c>
      <c r="AL54">
        <v>2019</v>
      </c>
      <c r="AM54">
        <v>42836</v>
      </c>
      <c r="AN54">
        <v>353097</v>
      </c>
      <c r="AO54">
        <v>17117</v>
      </c>
      <c r="AP54">
        <v>146894187</v>
      </c>
      <c r="AQ54">
        <v>0</v>
      </c>
      <c r="AR54">
        <v>0</v>
      </c>
      <c r="AS54">
        <v>0</v>
      </c>
      <c r="AT54">
        <v>125433681</v>
      </c>
      <c r="AU54">
        <v>6003937</v>
      </c>
      <c r="AV54">
        <v>0</v>
      </c>
      <c r="AW54">
        <v>9859</v>
      </c>
      <c r="AX54">
        <v>0</v>
      </c>
      <c r="AY54">
        <v>2380555</v>
      </c>
      <c r="AZ54">
        <v>4371</v>
      </c>
      <c r="BA54">
        <v>133832403</v>
      </c>
      <c r="BB54">
        <v>0</v>
      </c>
      <c r="BC54">
        <v>0</v>
      </c>
      <c r="BD54">
        <v>0</v>
      </c>
      <c r="BE54">
        <v>0</v>
      </c>
      <c r="BF54">
        <v>0</v>
      </c>
      <c r="BG54">
        <v>0</v>
      </c>
      <c r="BH54">
        <v>3077512</v>
      </c>
      <c r="BI54">
        <v>569964</v>
      </c>
      <c r="BJ54">
        <v>0</v>
      </c>
      <c r="BK54">
        <v>24263</v>
      </c>
      <c r="BL54">
        <v>24263</v>
      </c>
      <c r="BM54">
        <v>0</v>
      </c>
      <c r="BN54">
        <v>0</v>
      </c>
      <c r="BO54">
        <v>0</v>
      </c>
      <c r="BP54">
        <v>0</v>
      </c>
      <c r="BQ54">
        <v>2337912</v>
      </c>
      <c r="BR54">
        <v>2337912</v>
      </c>
      <c r="BS54">
        <v>0</v>
      </c>
      <c r="BT54">
        <v>0</v>
      </c>
      <c r="BU54">
        <v>0</v>
      </c>
      <c r="BV54">
        <v>7052133</v>
      </c>
      <c r="BW54">
        <v>9984272</v>
      </c>
      <c r="BX54">
        <v>146894187</v>
      </c>
      <c r="BY54">
        <v>1618</v>
      </c>
      <c r="BZ54">
        <v>0</v>
      </c>
      <c r="CA54">
        <v>0</v>
      </c>
      <c r="CB54">
        <v>17719</v>
      </c>
      <c r="CC54">
        <v>19337</v>
      </c>
      <c r="CD54">
        <v>0</v>
      </c>
      <c r="CE54">
        <v>0</v>
      </c>
      <c r="CF54">
        <v>0</v>
      </c>
      <c r="CG54">
        <v>0</v>
      </c>
      <c r="CH54" s="65">
        <v>0</v>
      </c>
    </row>
    <row r="55" spans="1:86">
      <c r="A55">
        <v>201412</v>
      </c>
      <c r="B55">
        <v>20007</v>
      </c>
      <c r="C55">
        <v>3802537</v>
      </c>
      <c r="D55">
        <v>2122481</v>
      </c>
      <c r="E55">
        <v>1680056</v>
      </c>
      <c r="F55">
        <v>567</v>
      </c>
      <c r="G55">
        <v>229075</v>
      </c>
      <c r="H55">
        <v>401478</v>
      </c>
      <c r="I55">
        <v>1508220</v>
      </c>
      <c r="J55">
        <v>-187768</v>
      </c>
      <c r="K55">
        <v>17268</v>
      </c>
      <c r="L55">
        <v>210565</v>
      </c>
      <c r="M55">
        <v>3703</v>
      </c>
      <c r="N55">
        <v>0</v>
      </c>
      <c r="O55">
        <v>190641</v>
      </c>
      <c r="P55">
        <v>0</v>
      </c>
      <c r="Q55">
        <v>0</v>
      </c>
      <c r="R55">
        <v>932811</v>
      </c>
      <c r="S55">
        <v>229593</v>
      </c>
      <c r="T55">
        <v>703218</v>
      </c>
      <c r="U55">
        <v>47558</v>
      </c>
      <c r="V55">
        <v>0</v>
      </c>
      <c r="W55">
        <v>14552527</v>
      </c>
      <c r="X55">
        <v>133198290</v>
      </c>
      <c r="Y55">
        <v>20275</v>
      </c>
      <c r="Z55">
        <v>9165528</v>
      </c>
      <c r="AA55">
        <v>0</v>
      </c>
      <c r="AB55">
        <v>67987</v>
      </c>
      <c r="AC55">
        <v>0</v>
      </c>
      <c r="AD55">
        <v>0</v>
      </c>
      <c r="AE55">
        <v>0</v>
      </c>
      <c r="AF55">
        <v>0</v>
      </c>
      <c r="AG55">
        <v>99207</v>
      </c>
      <c r="AH55">
        <v>0</v>
      </c>
      <c r="AI55">
        <v>99207</v>
      </c>
      <c r="AJ55">
        <v>5789</v>
      </c>
      <c r="AK55">
        <v>14193</v>
      </c>
      <c r="AL55">
        <v>2468</v>
      </c>
      <c r="AM55">
        <v>30792</v>
      </c>
      <c r="AN55">
        <v>415999</v>
      </c>
      <c r="AO55">
        <v>15949</v>
      </c>
      <c r="AP55">
        <v>157636562</v>
      </c>
      <c r="AQ55">
        <v>2000000</v>
      </c>
      <c r="AR55">
        <v>0</v>
      </c>
      <c r="AS55">
        <v>0</v>
      </c>
      <c r="AT55">
        <v>132522043</v>
      </c>
      <c r="AU55">
        <v>6001972</v>
      </c>
      <c r="AV55">
        <v>0</v>
      </c>
      <c r="AW55">
        <v>0</v>
      </c>
      <c r="AX55">
        <v>0</v>
      </c>
      <c r="AY55">
        <v>4430423</v>
      </c>
      <c r="AZ55">
        <v>3276</v>
      </c>
      <c r="BA55">
        <v>144957714</v>
      </c>
      <c r="BB55">
        <v>0</v>
      </c>
      <c r="BC55">
        <v>4753</v>
      </c>
      <c r="BD55">
        <v>0</v>
      </c>
      <c r="BE55">
        <v>0</v>
      </c>
      <c r="BF55">
        <v>0</v>
      </c>
      <c r="BG55">
        <v>4753</v>
      </c>
      <c r="BH55">
        <v>755064</v>
      </c>
      <c r="BI55">
        <v>569964</v>
      </c>
      <c r="BJ55">
        <v>0</v>
      </c>
      <c r="BK55">
        <v>43087</v>
      </c>
      <c r="BL55">
        <v>43087</v>
      </c>
      <c r="BM55">
        <v>0</v>
      </c>
      <c r="BN55">
        <v>0</v>
      </c>
      <c r="BO55">
        <v>0</v>
      </c>
      <c r="BP55">
        <v>0</v>
      </c>
      <c r="BQ55">
        <v>3637913</v>
      </c>
      <c r="BR55">
        <v>2337913</v>
      </c>
      <c r="BS55">
        <v>0</v>
      </c>
      <c r="BT55">
        <v>0</v>
      </c>
      <c r="BU55">
        <v>1300000</v>
      </c>
      <c r="BV55">
        <v>7668067</v>
      </c>
      <c r="BW55">
        <v>11919031</v>
      </c>
      <c r="BX55">
        <v>157636562</v>
      </c>
      <c r="BY55">
        <v>917</v>
      </c>
      <c r="BZ55">
        <v>0</v>
      </c>
      <c r="CA55">
        <v>0</v>
      </c>
      <c r="CB55">
        <v>17680</v>
      </c>
      <c r="CC55">
        <v>18597</v>
      </c>
      <c r="CD55">
        <v>0</v>
      </c>
      <c r="CE55">
        <v>0</v>
      </c>
      <c r="CF55">
        <v>0</v>
      </c>
      <c r="CG55">
        <v>0</v>
      </c>
      <c r="CH55" s="65">
        <v>0</v>
      </c>
    </row>
    <row r="56" spans="1:86">
      <c r="A56">
        <v>201512</v>
      </c>
      <c r="B56">
        <v>20007</v>
      </c>
      <c r="C56">
        <v>3624079</v>
      </c>
      <c r="D56">
        <v>1899924</v>
      </c>
      <c r="E56">
        <v>1724155</v>
      </c>
      <c r="F56">
        <v>567</v>
      </c>
      <c r="G56">
        <v>169556</v>
      </c>
      <c r="H56">
        <v>387634</v>
      </c>
      <c r="I56">
        <v>1506643</v>
      </c>
      <c r="J56">
        <v>-330336</v>
      </c>
      <c r="K56">
        <v>17622</v>
      </c>
      <c r="L56">
        <v>215540</v>
      </c>
      <c r="M56">
        <v>3407</v>
      </c>
      <c r="N56">
        <v>5963</v>
      </c>
      <c r="O56">
        <v>93682</v>
      </c>
      <c r="P56">
        <v>0</v>
      </c>
      <c r="Q56">
        <v>0</v>
      </c>
      <c r="R56">
        <v>875338</v>
      </c>
      <c r="S56">
        <v>205713</v>
      </c>
      <c r="T56">
        <v>669625</v>
      </c>
      <c r="U56">
        <v>249034</v>
      </c>
      <c r="V56">
        <v>0</v>
      </c>
      <c r="W56">
        <v>2713158</v>
      </c>
      <c r="X56">
        <v>133016092</v>
      </c>
      <c r="Y56">
        <v>22193</v>
      </c>
      <c r="Z56">
        <v>11977900</v>
      </c>
      <c r="AA56">
        <v>0</v>
      </c>
      <c r="AB56">
        <v>55345</v>
      </c>
      <c r="AC56">
        <v>0</v>
      </c>
      <c r="AD56">
        <v>0</v>
      </c>
      <c r="AE56">
        <v>0</v>
      </c>
      <c r="AF56">
        <v>0</v>
      </c>
      <c r="AG56">
        <v>98414</v>
      </c>
      <c r="AH56">
        <v>0</v>
      </c>
      <c r="AI56">
        <v>98414</v>
      </c>
      <c r="AJ56">
        <v>5440</v>
      </c>
      <c r="AK56">
        <v>0</v>
      </c>
      <c r="AL56">
        <v>1408</v>
      </c>
      <c r="AM56">
        <v>61507</v>
      </c>
      <c r="AN56">
        <v>222844</v>
      </c>
      <c r="AO56">
        <v>18698</v>
      </c>
      <c r="AP56">
        <v>148442033</v>
      </c>
      <c r="AQ56">
        <v>0</v>
      </c>
      <c r="AR56">
        <v>0</v>
      </c>
      <c r="AS56">
        <v>0</v>
      </c>
      <c r="AT56">
        <v>130342495</v>
      </c>
      <c r="AU56">
        <v>4000000</v>
      </c>
      <c r="AV56">
        <v>0</v>
      </c>
      <c r="AW56">
        <v>4342</v>
      </c>
      <c r="AX56">
        <v>0</v>
      </c>
      <c r="AY56">
        <v>1585223</v>
      </c>
      <c r="AZ56">
        <v>2141</v>
      </c>
      <c r="BA56">
        <v>135934201</v>
      </c>
      <c r="BB56">
        <v>0</v>
      </c>
      <c r="BC56">
        <v>4579</v>
      </c>
      <c r="BD56">
        <v>0</v>
      </c>
      <c r="BE56">
        <v>0</v>
      </c>
      <c r="BF56">
        <v>0</v>
      </c>
      <c r="BG56">
        <v>4579</v>
      </c>
      <c r="BH56">
        <v>0</v>
      </c>
      <c r="BI56">
        <v>569964</v>
      </c>
      <c r="BJ56">
        <v>0</v>
      </c>
      <c r="BK56">
        <v>43087</v>
      </c>
      <c r="BL56">
        <v>43087</v>
      </c>
      <c r="BM56">
        <v>0</v>
      </c>
      <c r="BN56">
        <v>0</v>
      </c>
      <c r="BO56">
        <v>0</v>
      </c>
      <c r="BP56">
        <v>0</v>
      </c>
      <c r="BQ56">
        <v>3637913</v>
      </c>
      <c r="BR56">
        <v>2337913</v>
      </c>
      <c r="BS56">
        <v>0</v>
      </c>
      <c r="BT56">
        <v>0</v>
      </c>
      <c r="BU56">
        <v>1300000</v>
      </c>
      <c r="BV56">
        <v>8252289</v>
      </c>
      <c r="BW56">
        <v>12503253</v>
      </c>
      <c r="BX56">
        <v>148442033</v>
      </c>
      <c r="BY56">
        <v>891</v>
      </c>
      <c r="BZ56">
        <v>0</v>
      </c>
      <c r="CA56">
        <v>0</v>
      </c>
      <c r="CB56">
        <v>15230</v>
      </c>
      <c r="CC56">
        <v>16121</v>
      </c>
      <c r="CD56">
        <v>0</v>
      </c>
      <c r="CE56">
        <v>0</v>
      </c>
      <c r="CF56">
        <v>0</v>
      </c>
      <c r="CG56">
        <v>0</v>
      </c>
      <c r="CH56" s="65">
        <v>0</v>
      </c>
    </row>
    <row r="57" spans="1:86">
      <c r="A57">
        <v>200512</v>
      </c>
      <c r="B57">
        <v>20008</v>
      </c>
      <c r="C57">
        <v>385331</v>
      </c>
      <c r="D57">
        <v>219071</v>
      </c>
      <c r="E57">
        <v>166260</v>
      </c>
      <c r="F57">
        <v>3331</v>
      </c>
      <c r="G57">
        <v>1693</v>
      </c>
      <c r="H57">
        <v>28009</v>
      </c>
      <c r="I57">
        <v>143275</v>
      </c>
      <c r="J57">
        <v>78943</v>
      </c>
      <c r="K57">
        <v>0</v>
      </c>
      <c r="L57">
        <v>21497</v>
      </c>
      <c r="M57">
        <v>1409</v>
      </c>
      <c r="N57">
        <v>0</v>
      </c>
      <c r="O57">
        <v>873</v>
      </c>
      <c r="P57">
        <v>0</v>
      </c>
      <c r="Q57">
        <v>0</v>
      </c>
      <c r="R57">
        <v>198439</v>
      </c>
      <c r="S57">
        <v>55686</v>
      </c>
      <c r="T57">
        <v>142753</v>
      </c>
      <c r="U57">
        <v>95</v>
      </c>
      <c r="V57">
        <v>0</v>
      </c>
      <c r="W57">
        <v>439416</v>
      </c>
      <c r="X57">
        <v>6800211</v>
      </c>
      <c r="Y57">
        <v>0</v>
      </c>
      <c r="Z57">
        <v>1146358</v>
      </c>
      <c r="AA57">
        <v>0</v>
      </c>
      <c r="AB57">
        <v>385620</v>
      </c>
      <c r="AC57">
        <v>0</v>
      </c>
      <c r="AD57">
        <v>0</v>
      </c>
      <c r="AE57">
        <v>0</v>
      </c>
      <c r="AF57">
        <v>1333</v>
      </c>
      <c r="AG57">
        <v>0</v>
      </c>
      <c r="AH57">
        <v>0</v>
      </c>
      <c r="AI57">
        <v>0</v>
      </c>
      <c r="AJ57">
        <v>707</v>
      </c>
      <c r="AK57">
        <v>35993</v>
      </c>
      <c r="AL57">
        <v>10452</v>
      </c>
      <c r="AM57">
        <v>0</v>
      </c>
      <c r="AN57">
        <v>19493</v>
      </c>
      <c r="AO57">
        <v>286</v>
      </c>
      <c r="AP57">
        <v>8839964</v>
      </c>
      <c r="AQ57">
        <v>0</v>
      </c>
      <c r="AR57">
        <v>0</v>
      </c>
      <c r="AS57">
        <v>0</v>
      </c>
      <c r="AT57">
        <v>4844875</v>
      </c>
      <c r="AU57">
        <v>0</v>
      </c>
      <c r="AV57">
        <v>0</v>
      </c>
      <c r="AW57">
        <v>0</v>
      </c>
      <c r="AX57">
        <v>0</v>
      </c>
      <c r="AY57">
        <v>420693</v>
      </c>
      <c r="AZ57">
        <v>80</v>
      </c>
      <c r="BA57">
        <v>5265648</v>
      </c>
      <c r="BB57">
        <v>0</v>
      </c>
      <c r="BC57">
        <v>25105</v>
      </c>
      <c r="BD57">
        <v>0</v>
      </c>
      <c r="BE57">
        <v>0</v>
      </c>
      <c r="BF57">
        <v>0</v>
      </c>
      <c r="BG57">
        <v>25105</v>
      </c>
      <c r="BH57">
        <v>0</v>
      </c>
      <c r="BI57">
        <v>150000</v>
      </c>
      <c r="BJ57">
        <v>0</v>
      </c>
      <c r="BK57">
        <v>0</v>
      </c>
      <c r="BL57">
        <v>0</v>
      </c>
      <c r="BM57">
        <v>0</v>
      </c>
      <c r="BN57">
        <v>0</v>
      </c>
      <c r="BO57">
        <v>0</v>
      </c>
      <c r="BP57">
        <v>0</v>
      </c>
      <c r="BQ57">
        <v>3270733</v>
      </c>
      <c r="BR57">
        <v>3270733</v>
      </c>
      <c r="BS57">
        <v>0</v>
      </c>
      <c r="BT57">
        <v>0</v>
      </c>
      <c r="BU57">
        <v>0</v>
      </c>
      <c r="BV57">
        <v>128478</v>
      </c>
      <c r="BW57">
        <v>3549211</v>
      </c>
      <c r="BX57">
        <v>8839964</v>
      </c>
      <c r="BY57">
        <v>1138</v>
      </c>
      <c r="BZ57">
        <v>0</v>
      </c>
      <c r="CA57">
        <v>0</v>
      </c>
      <c r="CB57">
        <v>0</v>
      </c>
      <c r="CC57">
        <v>1138</v>
      </c>
      <c r="CD57">
        <v>822195</v>
      </c>
      <c r="CE57">
        <v>0</v>
      </c>
      <c r="CF57">
        <v>0</v>
      </c>
      <c r="CG57">
        <v>822195</v>
      </c>
      <c r="CH57" s="65">
        <v>0</v>
      </c>
    </row>
    <row r="58" spans="1:86">
      <c r="A58">
        <v>200612</v>
      </c>
      <c r="B58">
        <v>20008</v>
      </c>
      <c r="C58">
        <v>406507</v>
      </c>
      <c r="D58">
        <v>250255</v>
      </c>
      <c r="E58">
        <v>156252</v>
      </c>
      <c r="F58">
        <v>15429</v>
      </c>
      <c r="G58">
        <v>1072</v>
      </c>
      <c r="H58">
        <v>20604</v>
      </c>
      <c r="I58">
        <v>152149</v>
      </c>
      <c r="J58">
        <v>13516</v>
      </c>
      <c r="K58">
        <v>0</v>
      </c>
      <c r="L58">
        <v>23884</v>
      </c>
      <c r="M58">
        <v>2064</v>
      </c>
      <c r="N58">
        <v>0</v>
      </c>
      <c r="O58">
        <v>791</v>
      </c>
      <c r="P58">
        <v>0</v>
      </c>
      <c r="Q58">
        <v>0</v>
      </c>
      <c r="R58">
        <v>138926</v>
      </c>
      <c r="S58">
        <v>37428</v>
      </c>
      <c r="T58">
        <v>101498</v>
      </c>
      <c r="U58">
        <v>0</v>
      </c>
      <c r="V58">
        <v>0</v>
      </c>
      <c r="W58">
        <v>383383</v>
      </c>
      <c r="X58">
        <v>7924940</v>
      </c>
      <c r="Y58">
        <v>1318</v>
      </c>
      <c r="Z58">
        <v>967072</v>
      </c>
      <c r="AA58">
        <v>0</v>
      </c>
      <c r="AB58">
        <v>513971</v>
      </c>
      <c r="AC58">
        <v>0</v>
      </c>
      <c r="AD58">
        <v>0</v>
      </c>
      <c r="AE58">
        <v>0</v>
      </c>
      <c r="AF58">
        <v>1101</v>
      </c>
      <c r="AG58">
        <v>0</v>
      </c>
      <c r="AH58">
        <v>0</v>
      </c>
      <c r="AI58">
        <v>0</v>
      </c>
      <c r="AJ58">
        <v>561</v>
      </c>
      <c r="AK58">
        <v>14401</v>
      </c>
      <c r="AL58">
        <v>9582</v>
      </c>
      <c r="AM58">
        <v>1</v>
      </c>
      <c r="AN58">
        <v>26906</v>
      </c>
      <c r="AO58">
        <v>279</v>
      </c>
      <c r="AP58">
        <v>9843515</v>
      </c>
      <c r="AQ58">
        <v>0</v>
      </c>
      <c r="AR58">
        <v>0</v>
      </c>
      <c r="AS58">
        <v>0</v>
      </c>
      <c r="AT58">
        <v>6024749</v>
      </c>
      <c r="AU58">
        <v>0</v>
      </c>
      <c r="AV58">
        <v>0</v>
      </c>
      <c r="AW58">
        <v>0</v>
      </c>
      <c r="AX58">
        <v>0</v>
      </c>
      <c r="AY58">
        <v>251523</v>
      </c>
      <c r="AZ58">
        <v>158</v>
      </c>
      <c r="BA58">
        <v>6276430</v>
      </c>
      <c r="BB58">
        <v>0</v>
      </c>
      <c r="BC58">
        <v>44854</v>
      </c>
      <c r="BD58">
        <v>0</v>
      </c>
      <c r="BE58">
        <v>0</v>
      </c>
      <c r="BF58">
        <v>0</v>
      </c>
      <c r="BG58">
        <v>44854</v>
      </c>
      <c r="BH58">
        <v>0</v>
      </c>
      <c r="BI58">
        <v>150000</v>
      </c>
      <c r="BJ58">
        <v>0</v>
      </c>
      <c r="BK58">
        <v>0</v>
      </c>
      <c r="BL58">
        <v>0</v>
      </c>
      <c r="BM58">
        <v>0</v>
      </c>
      <c r="BN58">
        <v>0</v>
      </c>
      <c r="BO58">
        <v>0</v>
      </c>
      <c r="BP58">
        <v>0</v>
      </c>
      <c r="BQ58">
        <v>3280883</v>
      </c>
      <c r="BR58">
        <v>3280883</v>
      </c>
      <c r="BS58">
        <v>0</v>
      </c>
      <c r="BT58">
        <v>0</v>
      </c>
      <c r="BU58">
        <v>0</v>
      </c>
      <c r="BV58">
        <v>91348</v>
      </c>
      <c r="BW58">
        <v>3522231</v>
      </c>
      <c r="BX58">
        <v>9843515</v>
      </c>
      <c r="BY58">
        <v>1179</v>
      </c>
      <c r="BZ58">
        <v>0</v>
      </c>
      <c r="CA58">
        <v>0</v>
      </c>
      <c r="CB58">
        <v>0</v>
      </c>
      <c r="CC58">
        <v>1179</v>
      </c>
      <c r="CD58">
        <v>468470</v>
      </c>
      <c r="CE58">
        <v>0</v>
      </c>
      <c r="CF58">
        <v>0</v>
      </c>
      <c r="CG58">
        <v>468470</v>
      </c>
      <c r="CH58" s="65">
        <v>0</v>
      </c>
    </row>
    <row r="59" spans="1:86">
      <c r="A59">
        <v>200712</v>
      </c>
      <c r="B59">
        <v>20008</v>
      </c>
      <c r="C59">
        <v>448800</v>
      </c>
      <c r="D59">
        <v>289143</v>
      </c>
      <c r="E59">
        <v>159657</v>
      </c>
      <c r="F59">
        <v>24005</v>
      </c>
      <c r="G59">
        <v>1164</v>
      </c>
      <c r="H59">
        <v>17641</v>
      </c>
      <c r="I59">
        <v>167185</v>
      </c>
      <c r="J59">
        <v>-50815</v>
      </c>
      <c r="K59">
        <v>0</v>
      </c>
      <c r="L59">
        <v>24159</v>
      </c>
      <c r="M59">
        <v>735</v>
      </c>
      <c r="N59">
        <v>0</v>
      </c>
      <c r="O59">
        <v>-750</v>
      </c>
      <c r="P59">
        <v>0</v>
      </c>
      <c r="Q59">
        <v>0</v>
      </c>
      <c r="R59">
        <v>92226</v>
      </c>
      <c r="S59">
        <v>17189</v>
      </c>
      <c r="T59">
        <v>75037</v>
      </c>
      <c r="U59">
        <v>0</v>
      </c>
      <c r="V59">
        <v>0</v>
      </c>
      <c r="W59">
        <v>905925</v>
      </c>
      <c r="X59">
        <v>8652142</v>
      </c>
      <c r="Y59">
        <v>1290</v>
      </c>
      <c r="Z59">
        <v>1743518</v>
      </c>
      <c r="AA59">
        <v>0</v>
      </c>
      <c r="AB59">
        <v>874598</v>
      </c>
      <c r="AC59">
        <v>0</v>
      </c>
      <c r="AD59">
        <v>0</v>
      </c>
      <c r="AE59">
        <v>0</v>
      </c>
      <c r="AF59">
        <v>551</v>
      </c>
      <c r="AG59">
        <v>0</v>
      </c>
      <c r="AH59">
        <v>0</v>
      </c>
      <c r="AI59">
        <v>0</v>
      </c>
      <c r="AJ59">
        <v>391</v>
      </c>
      <c r="AK59">
        <v>8722</v>
      </c>
      <c r="AL59">
        <v>9227</v>
      </c>
      <c r="AM59">
        <v>0</v>
      </c>
      <c r="AN59">
        <v>19260</v>
      </c>
      <c r="AO59">
        <v>288</v>
      </c>
      <c r="AP59">
        <v>12215912</v>
      </c>
      <c r="AQ59">
        <v>0</v>
      </c>
      <c r="AR59">
        <v>0</v>
      </c>
      <c r="AS59">
        <v>0</v>
      </c>
      <c r="AT59">
        <v>8452626</v>
      </c>
      <c r="AU59">
        <v>0</v>
      </c>
      <c r="AV59">
        <v>0</v>
      </c>
      <c r="AW59">
        <v>0</v>
      </c>
      <c r="AX59">
        <v>0</v>
      </c>
      <c r="AY59">
        <v>299232</v>
      </c>
      <c r="AZ59">
        <v>0</v>
      </c>
      <c r="BA59">
        <v>8751858</v>
      </c>
      <c r="BB59">
        <v>0</v>
      </c>
      <c r="BC59">
        <v>38134</v>
      </c>
      <c r="BD59">
        <v>0</v>
      </c>
      <c r="BE59">
        <v>0</v>
      </c>
      <c r="BF59">
        <v>0</v>
      </c>
      <c r="BG59">
        <v>38134</v>
      </c>
      <c r="BH59">
        <v>0</v>
      </c>
      <c r="BI59">
        <v>70000</v>
      </c>
      <c r="BJ59">
        <v>0</v>
      </c>
      <c r="BK59">
        <v>0</v>
      </c>
      <c r="BL59">
        <v>0</v>
      </c>
      <c r="BM59">
        <v>0</v>
      </c>
      <c r="BN59">
        <v>0</v>
      </c>
      <c r="BO59">
        <v>0</v>
      </c>
      <c r="BP59">
        <v>0</v>
      </c>
      <c r="BQ59">
        <v>3288387</v>
      </c>
      <c r="BR59">
        <v>3288387</v>
      </c>
      <c r="BS59">
        <v>0</v>
      </c>
      <c r="BT59">
        <v>0</v>
      </c>
      <c r="BU59">
        <v>0</v>
      </c>
      <c r="BV59">
        <v>67533</v>
      </c>
      <c r="BW59">
        <v>3425920</v>
      </c>
      <c r="BX59">
        <v>12215912</v>
      </c>
      <c r="BY59">
        <v>1017</v>
      </c>
      <c r="BZ59">
        <v>0</v>
      </c>
      <c r="CA59">
        <v>0</v>
      </c>
      <c r="CB59">
        <v>0</v>
      </c>
      <c r="CC59">
        <v>1017</v>
      </c>
      <c r="CD59">
        <v>311958</v>
      </c>
      <c r="CE59">
        <v>0</v>
      </c>
      <c r="CF59">
        <v>0</v>
      </c>
      <c r="CG59">
        <v>311958</v>
      </c>
      <c r="CH59" s="65">
        <v>0</v>
      </c>
    </row>
    <row r="60" spans="1:86">
      <c r="A60">
        <v>200812</v>
      </c>
      <c r="B60">
        <v>20008</v>
      </c>
      <c r="C60">
        <v>540483</v>
      </c>
      <c r="D60">
        <v>375011</v>
      </c>
      <c r="E60">
        <v>165472</v>
      </c>
      <c r="F60">
        <v>45612</v>
      </c>
      <c r="G60">
        <v>774</v>
      </c>
      <c r="H60">
        <v>10989</v>
      </c>
      <c r="I60">
        <v>200869</v>
      </c>
      <c r="J60">
        <v>-335184</v>
      </c>
      <c r="K60">
        <v>0</v>
      </c>
      <c r="L60">
        <v>25084</v>
      </c>
      <c r="M60">
        <v>692</v>
      </c>
      <c r="N60">
        <v>0</v>
      </c>
      <c r="O60">
        <v>960</v>
      </c>
      <c r="P60">
        <v>0</v>
      </c>
      <c r="Q60">
        <v>0</v>
      </c>
      <c r="R60">
        <v>-161051</v>
      </c>
      <c r="S60">
        <v>-26735</v>
      </c>
      <c r="T60">
        <v>-134316</v>
      </c>
      <c r="U60">
        <v>0</v>
      </c>
      <c r="V60">
        <v>0</v>
      </c>
      <c r="W60">
        <v>521738</v>
      </c>
      <c r="X60">
        <v>10086442</v>
      </c>
      <c r="Y60">
        <v>1290</v>
      </c>
      <c r="Z60">
        <v>503338</v>
      </c>
      <c r="AA60">
        <v>0</v>
      </c>
      <c r="AB60">
        <v>517451</v>
      </c>
      <c r="AC60">
        <v>0</v>
      </c>
      <c r="AD60">
        <v>0</v>
      </c>
      <c r="AE60">
        <v>0</v>
      </c>
      <c r="AF60">
        <v>0</v>
      </c>
      <c r="AG60">
        <v>0</v>
      </c>
      <c r="AH60">
        <v>0</v>
      </c>
      <c r="AI60">
        <v>0</v>
      </c>
      <c r="AJ60">
        <v>585</v>
      </c>
      <c r="AK60">
        <v>0</v>
      </c>
      <c r="AL60">
        <v>41508</v>
      </c>
      <c r="AM60">
        <v>0</v>
      </c>
      <c r="AN60">
        <v>25873</v>
      </c>
      <c r="AO60">
        <v>301</v>
      </c>
      <c r="AP60">
        <v>11698526</v>
      </c>
      <c r="AQ60">
        <v>0</v>
      </c>
      <c r="AR60">
        <v>0</v>
      </c>
      <c r="AS60">
        <v>0</v>
      </c>
      <c r="AT60">
        <v>8082987</v>
      </c>
      <c r="AU60">
        <v>0</v>
      </c>
      <c r="AV60">
        <v>0</v>
      </c>
      <c r="AW60">
        <v>21359</v>
      </c>
      <c r="AX60">
        <v>0</v>
      </c>
      <c r="AY60">
        <v>370109</v>
      </c>
      <c r="AZ60">
        <v>0</v>
      </c>
      <c r="BA60">
        <v>8474455</v>
      </c>
      <c r="BB60">
        <v>0</v>
      </c>
      <c r="BC60">
        <v>0</v>
      </c>
      <c r="BD60">
        <v>0</v>
      </c>
      <c r="BE60">
        <v>0</v>
      </c>
      <c r="BF60">
        <v>0</v>
      </c>
      <c r="BG60">
        <v>0</v>
      </c>
      <c r="BH60">
        <v>0</v>
      </c>
      <c r="BI60">
        <v>70000</v>
      </c>
      <c r="BJ60">
        <v>0</v>
      </c>
      <c r="BK60">
        <v>0</v>
      </c>
      <c r="BL60">
        <v>0</v>
      </c>
      <c r="BM60">
        <v>0</v>
      </c>
      <c r="BN60">
        <v>0</v>
      </c>
      <c r="BO60">
        <v>0</v>
      </c>
      <c r="BP60">
        <v>0</v>
      </c>
      <c r="BQ60">
        <v>3288387</v>
      </c>
      <c r="BR60">
        <v>3288387</v>
      </c>
      <c r="BS60">
        <v>0</v>
      </c>
      <c r="BT60">
        <v>0</v>
      </c>
      <c r="BU60">
        <v>0</v>
      </c>
      <c r="BV60">
        <v>-134316</v>
      </c>
      <c r="BW60">
        <v>3224071</v>
      </c>
      <c r="BX60">
        <v>11698526</v>
      </c>
      <c r="BY60">
        <v>878</v>
      </c>
      <c r="BZ60">
        <v>0</v>
      </c>
      <c r="CA60">
        <v>0</v>
      </c>
      <c r="CB60">
        <v>0</v>
      </c>
      <c r="CC60">
        <v>878</v>
      </c>
      <c r="CD60">
        <v>887102</v>
      </c>
      <c r="CE60">
        <v>0</v>
      </c>
      <c r="CF60">
        <v>0</v>
      </c>
      <c r="CG60">
        <v>887102</v>
      </c>
      <c r="CH60" s="65">
        <v>0</v>
      </c>
    </row>
    <row r="61" spans="1:86">
      <c r="A61">
        <v>200912</v>
      </c>
      <c r="B61">
        <v>20008</v>
      </c>
      <c r="C61">
        <v>536663</v>
      </c>
      <c r="D61">
        <v>363704</v>
      </c>
      <c r="E61">
        <v>172959</v>
      </c>
      <c r="F61">
        <v>13192</v>
      </c>
      <c r="G61">
        <v>1053</v>
      </c>
      <c r="H61">
        <v>1817</v>
      </c>
      <c r="I61">
        <v>185387</v>
      </c>
      <c r="J61">
        <v>204501</v>
      </c>
      <c r="K61">
        <v>0</v>
      </c>
      <c r="L61">
        <v>26975</v>
      </c>
      <c r="M61">
        <v>194</v>
      </c>
      <c r="N61">
        <v>0</v>
      </c>
      <c r="O61">
        <v>0</v>
      </c>
      <c r="P61">
        <v>0</v>
      </c>
      <c r="Q61">
        <v>0</v>
      </c>
      <c r="R61">
        <v>362719</v>
      </c>
      <c r="S61">
        <v>80260</v>
      </c>
      <c r="T61">
        <v>282459</v>
      </c>
      <c r="U61">
        <v>0</v>
      </c>
      <c r="V61">
        <v>0</v>
      </c>
      <c r="W61">
        <v>554507</v>
      </c>
      <c r="X61">
        <v>10942059</v>
      </c>
      <c r="Y61">
        <v>1290</v>
      </c>
      <c r="Z61">
        <v>228911</v>
      </c>
      <c r="AA61">
        <v>0</v>
      </c>
      <c r="AB61">
        <v>666375</v>
      </c>
      <c r="AC61">
        <v>0</v>
      </c>
      <c r="AD61">
        <v>0</v>
      </c>
      <c r="AE61">
        <v>0</v>
      </c>
      <c r="AF61">
        <v>0</v>
      </c>
      <c r="AG61">
        <v>0</v>
      </c>
      <c r="AH61">
        <v>0</v>
      </c>
      <c r="AI61">
        <v>0</v>
      </c>
      <c r="AJ61">
        <v>425</v>
      </c>
      <c r="AK61">
        <v>1203</v>
      </c>
      <c r="AL61">
        <v>7866</v>
      </c>
      <c r="AM61">
        <v>0</v>
      </c>
      <c r="AN61">
        <v>17389</v>
      </c>
      <c r="AO61">
        <v>314</v>
      </c>
      <c r="AP61">
        <v>12420339</v>
      </c>
      <c r="AQ61">
        <v>0</v>
      </c>
      <c r="AR61">
        <v>0</v>
      </c>
      <c r="AS61">
        <v>0</v>
      </c>
      <c r="AT61">
        <v>8547209</v>
      </c>
      <c r="AU61">
        <v>0</v>
      </c>
      <c r="AV61">
        <v>0</v>
      </c>
      <c r="AW61">
        <v>0</v>
      </c>
      <c r="AX61">
        <v>0</v>
      </c>
      <c r="AY61">
        <v>366600</v>
      </c>
      <c r="AZ61">
        <v>0</v>
      </c>
      <c r="BA61">
        <v>8913809</v>
      </c>
      <c r="BB61">
        <v>0</v>
      </c>
      <c r="BC61">
        <v>0</v>
      </c>
      <c r="BD61">
        <v>0</v>
      </c>
      <c r="BE61">
        <v>0</v>
      </c>
      <c r="BF61">
        <v>0</v>
      </c>
      <c r="BG61">
        <v>0</v>
      </c>
      <c r="BH61">
        <v>0</v>
      </c>
      <c r="BI61">
        <v>70000</v>
      </c>
      <c r="BJ61">
        <v>0</v>
      </c>
      <c r="BK61">
        <v>0</v>
      </c>
      <c r="BL61">
        <v>0</v>
      </c>
      <c r="BM61">
        <v>0</v>
      </c>
      <c r="BN61">
        <v>0</v>
      </c>
      <c r="BO61">
        <v>0</v>
      </c>
      <c r="BP61">
        <v>0</v>
      </c>
      <c r="BQ61">
        <v>3182317</v>
      </c>
      <c r="BR61">
        <v>3182317</v>
      </c>
      <c r="BS61">
        <v>0</v>
      </c>
      <c r="BT61">
        <v>0</v>
      </c>
      <c r="BU61">
        <v>0</v>
      </c>
      <c r="BV61">
        <v>254213</v>
      </c>
      <c r="BW61">
        <v>3506530</v>
      </c>
      <c r="BX61">
        <v>12420339</v>
      </c>
      <c r="BY61">
        <v>1047</v>
      </c>
      <c r="BZ61">
        <v>0</v>
      </c>
      <c r="CA61">
        <v>0</v>
      </c>
      <c r="CB61">
        <v>0</v>
      </c>
      <c r="CC61">
        <v>1047</v>
      </c>
      <c r="CD61">
        <v>596722</v>
      </c>
      <c r="CE61">
        <v>0</v>
      </c>
      <c r="CF61">
        <v>0</v>
      </c>
      <c r="CG61">
        <v>596722</v>
      </c>
      <c r="CH61" s="65"/>
    </row>
    <row r="62" spans="1:86">
      <c r="A62">
        <v>201012</v>
      </c>
      <c r="B62">
        <v>20008</v>
      </c>
      <c r="C62">
        <v>551502</v>
      </c>
      <c r="D62">
        <v>381675</v>
      </c>
      <c r="E62">
        <v>169827</v>
      </c>
      <c r="F62">
        <v>4638</v>
      </c>
      <c r="G62">
        <v>2779</v>
      </c>
      <c r="H62">
        <v>14516</v>
      </c>
      <c r="I62">
        <v>162728</v>
      </c>
      <c r="J62">
        <v>96804</v>
      </c>
      <c r="K62">
        <v>0</v>
      </c>
      <c r="L62">
        <v>30773</v>
      </c>
      <c r="M62">
        <v>130</v>
      </c>
      <c r="N62">
        <v>0</v>
      </c>
      <c r="O62">
        <v>100</v>
      </c>
      <c r="P62">
        <v>0</v>
      </c>
      <c r="Q62">
        <v>0</v>
      </c>
      <c r="R62">
        <v>228529</v>
      </c>
      <c r="S62">
        <v>57178</v>
      </c>
      <c r="T62">
        <v>171351</v>
      </c>
      <c r="U62">
        <v>0</v>
      </c>
      <c r="V62">
        <v>0</v>
      </c>
      <c r="W62">
        <v>693574</v>
      </c>
      <c r="X62">
        <v>12058730</v>
      </c>
      <c r="Y62">
        <v>1290</v>
      </c>
      <c r="Z62">
        <v>95364</v>
      </c>
      <c r="AA62">
        <v>0</v>
      </c>
      <c r="AB62">
        <v>757663</v>
      </c>
      <c r="AC62">
        <v>0</v>
      </c>
      <c r="AD62">
        <v>0</v>
      </c>
      <c r="AE62">
        <v>0</v>
      </c>
      <c r="AF62">
        <v>0</v>
      </c>
      <c r="AG62">
        <v>0</v>
      </c>
      <c r="AH62">
        <v>0</v>
      </c>
      <c r="AI62">
        <v>0</v>
      </c>
      <c r="AJ62">
        <v>295</v>
      </c>
      <c r="AK62">
        <v>6405</v>
      </c>
      <c r="AL62">
        <v>1941</v>
      </c>
      <c r="AM62">
        <v>0</v>
      </c>
      <c r="AN62">
        <v>19531</v>
      </c>
      <c r="AO62">
        <v>327</v>
      </c>
      <c r="AP62">
        <v>13635120</v>
      </c>
      <c r="AQ62">
        <v>0</v>
      </c>
      <c r="AR62">
        <v>0</v>
      </c>
      <c r="AS62">
        <v>0</v>
      </c>
      <c r="AT62">
        <v>9645202</v>
      </c>
      <c r="AU62">
        <v>0</v>
      </c>
      <c r="AV62">
        <v>0</v>
      </c>
      <c r="AW62">
        <v>0</v>
      </c>
      <c r="AX62">
        <v>0</v>
      </c>
      <c r="AY62">
        <v>566150</v>
      </c>
      <c r="AZ62">
        <v>100</v>
      </c>
      <c r="BA62">
        <v>10211452</v>
      </c>
      <c r="BB62">
        <v>0</v>
      </c>
      <c r="BC62">
        <v>0</v>
      </c>
      <c r="BD62">
        <v>0</v>
      </c>
      <c r="BE62">
        <v>0</v>
      </c>
      <c r="BF62">
        <v>0</v>
      </c>
      <c r="BG62">
        <v>0</v>
      </c>
      <c r="BH62">
        <v>0</v>
      </c>
      <c r="BI62">
        <v>70000</v>
      </c>
      <c r="BJ62">
        <v>0</v>
      </c>
      <c r="BK62">
        <v>0</v>
      </c>
      <c r="BL62">
        <v>0</v>
      </c>
      <c r="BM62">
        <v>0</v>
      </c>
      <c r="BN62">
        <v>0</v>
      </c>
      <c r="BO62">
        <v>0</v>
      </c>
      <c r="BP62">
        <v>0</v>
      </c>
      <c r="BQ62">
        <v>3199452</v>
      </c>
      <c r="BR62">
        <v>3199452</v>
      </c>
      <c r="BS62">
        <v>0</v>
      </c>
      <c r="BT62">
        <v>0</v>
      </c>
      <c r="BU62">
        <v>0</v>
      </c>
      <c r="BV62">
        <v>154216</v>
      </c>
      <c r="BW62">
        <v>3423668</v>
      </c>
      <c r="BX62">
        <v>13635120</v>
      </c>
      <c r="BY62">
        <v>1194</v>
      </c>
      <c r="BZ62">
        <v>0</v>
      </c>
      <c r="CA62">
        <v>0</v>
      </c>
      <c r="CB62">
        <v>0</v>
      </c>
      <c r="CC62">
        <v>1194</v>
      </c>
      <c r="CD62">
        <v>830734</v>
      </c>
      <c r="CE62">
        <v>0</v>
      </c>
      <c r="CF62">
        <v>0</v>
      </c>
      <c r="CG62">
        <v>830734</v>
      </c>
      <c r="CH62" s="65">
        <v>0</v>
      </c>
    </row>
    <row r="63" spans="1:86">
      <c r="A63">
        <v>201112</v>
      </c>
      <c r="B63">
        <v>20008</v>
      </c>
      <c r="C63">
        <v>584080</v>
      </c>
      <c r="D63">
        <v>417151</v>
      </c>
      <c r="E63">
        <v>166929</v>
      </c>
      <c r="F63">
        <v>6595</v>
      </c>
      <c r="G63">
        <v>2378</v>
      </c>
      <c r="H63">
        <v>26161</v>
      </c>
      <c r="I63">
        <v>149741</v>
      </c>
      <c r="J63">
        <v>-48585</v>
      </c>
      <c r="K63">
        <v>0</v>
      </c>
      <c r="L63">
        <v>27788</v>
      </c>
      <c r="M63">
        <v>-9</v>
      </c>
      <c r="N63">
        <v>0</v>
      </c>
      <c r="O63">
        <v>21725</v>
      </c>
      <c r="P63">
        <v>0</v>
      </c>
      <c r="Q63">
        <v>0</v>
      </c>
      <c r="R63">
        <v>51652</v>
      </c>
      <c r="S63">
        <v>12925</v>
      </c>
      <c r="T63">
        <v>38727</v>
      </c>
      <c r="U63">
        <v>0</v>
      </c>
      <c r="V63">
        <v>0</v>
      </c>
      <c r="W63">
        <v>975831</v>
      </c>
      <c r="X63">
        <v>13477826</v>
      </c>
      <c r="Y63">
        <v>2250</v>
      </c>
      <c r="Z63">
        <v>85693</v>
      </c>
      <c r="AA63">
        <v>0</v>
      </c>
      <c r="AB63">
        <v>698820</v>
      </c>
      <c r="AC63">
        <v>0</v>
      </c>
      <c r="AD63">
        <v>0</v>
      </c>
      <c r="AE63">
        <v>0</v>
      </c>
      <c r="AF63">
        <v>0</v>
      </c>
      <c r="AG63">
        <v>0</v>
      </c>
      <c r="AH63">
        <v>0</v>
      </c>
      <c r="AI63">
        <v>0</v>
      </c>
      <c r="AJ63">
        <v>823</v>
      </c>
      <c r="AK63">
        <v>5109</v>
      </c>
      <c r="AL63">
        <v>4206</v>
      </c>
      <c r="AM63">
        <v>2300</v>
      </c>
      <c r="AN63">
        <v>135459</v>
      </c>
      <c r="AO63">
        <v>335</v>
      </c>
      <c r="AP63">
        <v>15388652</v>
      </c>
      <c r="AQ63">
        <v>0</v>
      </c>
      <c r="AR63">
        <v>0</v>
      </c>
      <c r="AS63">
        <v>0</v>
      </c>
      <c r="AT63">
        <v>11551193</v>
      </c>
      <c r="AU63">
        <v>0</v>
      </c>
      <c r="AV63">
        <v>0</v>
      </c>
      <c r="AW63">
        <v>0</v>
      </c>
      <c r="AX63">
        <v>0</v>
      </c>
      <c r="AY63">
        <v>529084</v>
      </c>
      <c r="AZ63">
        <v>159</v>
      </c>
      <c r="BA63">
        <v>12080436</v>
      </c>
      <c r="BB63">
        <v>0</v>
      </c>
      <c r="BC63">
        <v>37</v>
      </c>
      <c r="BD63">
        <v>0</v>
      </c>
      <c r="BE63">
        <v>0</v>
      </c>
      <c r="BF63">
        <v>0</v>
      </c>
      <c r="BG63">
        <v>37</v>
      </c>
      <c r="BH63">
        <v>0</v>
      </c>
      <c r="BI63">
        <v>70000</v>
      </c>
      <c r="BJ63">
        <v>0</v>
      </c>
      <c r="BK63">
        <v>0</v>
      </c>
      <c r="BL63">
        <v>0</v>
      </c>
      <c r="BM63">
        <v>0</v>
      </c>
      <c r="BN63">
        <v>0</v>
      </c>
      <c r="BO63">
        <v>0</v>
      </c>
      <c r="BP63">
        <v>0</v>
      </c>
      <c r="BQ63">
        <v>3203325</v>
      </c>
      <c r="BR63">
        <v>3203325</v>
      </c>
      <c r="BS63">
        <v>0</v>
      </c>
      <c r="BT63">
        <v>0</v>
      </c>
      <c r="BU63">
        <v>0</v>
      </c>
      <c r="BV63">
        <v>34854</v>
      </c>
      <c r="BW63">
        <v>3308179</v>
      </c>
      <c r="BX63">
        <v>15388652</v>
      </c>
      <c r="BY63">
        <v>1572</v>
      </c>
      <c r="BZ63">
        <v>0</v>
      </c>
      <c r="CA63">
        <v>0</v>
      </c>
      <c r="CB63">
        <v>0</v>
      </c>
      <c r="CC63">
        <v>1572</v>
      </c>
      <c r="CD63">
        <v>1295748</v>
      </c>
      <c r="CE63">
        <v>0</v>
      </c>
      <c r="CF63">
        <v>0</v>
      </c>
      <c r="CG63">
        <v>1295748</v>
      </c>
      <c r="CH63" s="65">
        <v>0</v>
      </c>
    </row>
    <row r="64" spans="1:86">
      <c r="A64">
        <v>201212</v>
      </c>
      <c r="B64">
        <v>20008</v>
      </c>
      <c r="C64">
        <v>592864</v>
      </c>
      <c r="D64">
        <v>430909</v>
      </c>
      <c r="E64">
        <v>161955</v>
      </c>
      <c r="F64">
        <v>7377</v>
      </c>
      <c r="G64">
        <v>2846</v>
      </c>
      <c r="H64">
        <v>15702</v>
      </c>
      <c r="I64">
        <v>156476</v>
      </c>
      <c r="J64">
        <v>194479</v>
      </c>
      <c r="K64">
        <v>0</v>
      </c>
      <c r="L64">
        <v>28628</v>
      </c>
      <c r="M64">
        <v>190</v>
      </c>
      <c r="N64">
        <v>0</v>
      </c>
      <c r="O64">
        <v>4353</v>
      </c>
      <c r="P64">
        <v>0</v>
      </c>
      <c r="Q64">
        <v>0</v>
      </c>
      <c r="R64">
        <v>317784</v>
      </c>
      <c r="S64">
        <v>79488</v>
      </c>
      <c r="T64">
        <v>238296</v>
      </c>
      <c r="U64">
        <v>0</v>
      </c>
      <c r="V64">
        <v>0</v>
      </c>
      <c r="W64">
        <v>1223126</v>
      </c>
      <c r="X64">
        <v>14091105</v>
      </c>
      <c r="Y64">
        <v>1950</v>
      </c>
      <c r="Z64">
        <v>65091</v>
      </c>
      <c r="AA64">
        <v>0</v>
      </c>
      <c r="AB64">
        <v>825233</v>
      </c>
      <c r="AC64">
        <v>0</v>
      </c>
      <c r="AD64">
        <v>0</v>
      </c>
      <c r="AE64">
        <v>0</v>
      </c>
      <c r="AF64">
        <v>0</v>
      </c>
      <c r="AG64">
        <v>0</v>
      </c>
      <c r="AH64">
        <v>0</v>
      </c>
      <c r="AI64">
        <v>0</v>
      </c>
      <c r="AJ64">
        <v>632</v>
      </c>
      <c r="AK64">
        <v>2795</v>
      </c>
      <c r="AL64">
        <v>5084</v>
      </c>
      <c r="AM64">
        <v>14800</v>
      </c>
      <c r="AN64">
        <v>396261</v>
      </c>
      <c r="AO64">
        <v>0</v>
      </c>
      <c r="AP64">
        <v>16626077</v>
      </c>
      <c r="AQ64">
        <v>0</v>
      </c>
      <c r="AR64">
        <v>0</v>
      </c>
      <c r="AS64">
        <v>0</v>
      </c>
      <c r="AT64">
        <v>12132593</v>
      </c>
      <c r="AU64">
        <v>0</v>
      </c>
      <c r="AV64">
        <v>0</v>
      </c>
      <c r="AW64">
        <v>0</v>
      </c>
      <c r="AX64">
        <v>0</v>
      </c>
      <c r="AY64">
        <v>981570</v>
      </c>
      <c r="AZ64">
        <v>264</v>
      </c>
      <c r="BA64">
        <v>13114427</v>
      </c>
      <c r="BB64">
        <v>0</v>
      </c>
      <c r="BC64">
        <v>29</v>
      </c>
      <c r="BD64">
        <v>0</v>
      </c>
      <c r="BE64">
        <v>0</v>
      </c>
      <c r="BF64">
        <v>0</v>
      </c>
      <c r="BG64">
        <v>29</v>
      </c>
      <c r="BH64">
        <v>0</v>
      </c>
      <c r="BI64">
        <v>70000</v>
      </c>
      <c r="BJ64">
        <v>0</v>
      </c>
      <c r="BK64">
        <v>0</v>
      </c>
      <c r="BL64">
        <v>0</v>
      </c>
      <c r="BM64">
        <v>0</v>
      </c>
      <c r="BN64">
        <v>0</v>
      </c>
      <c r="BO64">
        <v>0</v>
      </c>
      <c r="BP64">
        <v>0</v>
      </c>
      <c r="BQ64">
        <v>3203325</v>
      </c>
      <c r="BR64">
        <v>3203325</v>
      </c>
      <c r="BS64">
        <v>0</v>
      </c>
      <c r="BT64">
        <v>0</v>
      </c>
      <c r="BU64">
        <v>0</v>
      </c>
      <c r="BV64">
        <v>238296</v>
      </c>
      <c r="BW64">
        <v>3511621</v>
      </c>
      <c r="BX64">
        <v>16626077</v>
      </c>
      <c r="BY64">
        <v>1649</v>
      </c>
      <c r="BZ64">
        <v>0</v>
      </c>
      <c r="CA64">
        <v>0</v>
      </c>
      <c r="CB64">
        <v>0</v>
      </c>
      <c r="CC64">
        <v>1649</v>
      </c>
      <c r="CD64">
        <v>356852</v>
      </c>
      <c r="CE64">
        <v>0</v>
      </c>
      <c r="CF64">
        <v>0</v>
      </c>
      <c r="CG64">
        <v>356852</v>
      </c>
      <c r="CH64" s="65">
        <v>0</v>
      </c>
    </row>
    <row r="65" spans="1:86">
      <c r="A65">
        <v>201312</v>
      </c>
      <c r="B65">
        <v>20008</v>
      </c>
      <c r="C65">
        <v>569944</v>
      </c>
      <c r="D65">
        <v>414707</v>
      </c>
      <c r="E65">
        <v>155237</v>
      </c>
      <c r="F65">
        <v>4941</v>
      </c>
      <c r="G65">
        <v>4197</v>
      </c>
      <c r="H65">
        <v>23152</v>
      </c>
      <c r="I65">
        <v>141223</v>
      </c>
      <c r="J65">
        <v>55732</v>
      </c>
      <c r="K65">
        <v>0</v>
      </c>
      <c r="L65">
        <v>28276</v>
      </c>
      <c r="M65">
        <v>185</v>
      </c>
      <c r="N65">
        <v>0</v>
      </c>
      <c r="O65">
        <v>19903</v>
      </c>
      <c r="P65">
        <v>0</v>
      </c>
      <c r="Q65">
        <v>0</v>
      </c>
      <c r="R65">
        <v>148591</v>
      </c>
      <c r="S65">
        <v>37928</v>
      </c>
      <c r="T65">
        <v>110662</v>
      </c>
      <c r="U65">
        <v>0</v>
      </c>
      <c r="V65">
        <v>0</v>
      </c>
      <c r="W65">
        <v>487050</v>
      </c>
      <c r="X65">
        <v>15375804</v>
      </c>
      <c r="Y65">
        <v>1950</v>
      </c>
      <c r="Z65">
        <v>639879</v>
      </c>
      <c r="AA65">
        <v>0</v>
      </c>
      <c r="AB65">
        <v>945477</v>
      </c>
      <c r="AC65">
        <v>0</v>
      </c>
      <c r="AD65">
        <v>0</v>
      </c>
      <c r="AE65">
        <v>0</v>
      </c>
      <c r="AF65">
        <v>0</v>
      </c>
      <c r="AG65">
        <v>0</v>
      </c>
      <c r="AH65">
        <v>0</v>
      </c>
      <c r="AI65">
        <v>0</v>
      </c>
      <c r="AJ65">
        <v>500</v>
      </c>
      <c r="AK65">
        <v>980</v>
      </c>
      <c r="AL65">
        <v>5692</v>
      </c>
      <c r="AM65">
        <v>5622</v>
      </c>
      <c r="AN65">
        <v>23168</v>
      </c>
      <c r="AO65">
        <v>387</v>
      </c>
      <c r="AP65">
        <v>17486509</v>
      </c>
      <c r="AQ65">
        <v>0</v>
      </c>
      <c r="AR65">
        <v>0</v>
      </c>
      <c r="AS65">
        <v>0</v>
      </c>
      <c r="AT65">
        <v>13684433</v>
      </c>
      <c r="AU65">
        <v>0</v>
      </c>
      <c r="AV65">
        <v>0</v>
      </c>
      <c r="AW65">
        <v>0</v>
      </c>
      <c r="AX65">
        <v>0</v>
      </c>
      <c r="AY65">
        <v>418001</v>
      </c>
      <c r="AZ65">
        <v>73</v>
      </c>
      <c r="BA65">
        <v>14102507</v>
      </c>
      <c r="BB65">
        <v>0</v>
      </c>
      <c r="BC65">
        <v>14</v>
      </c>
      <c r="BD65">
        <v>0</v>
      </c>
      <c r="BE65">
        <v>0</v>
      </c>
      <c r="BF65">
        <v>0</v>
      </c>
      <c r="BG65">
        <v>14</v>
      </c>
      <c r="BH65">
        <v>0</v>
      </c>
      <c r="BI65">
        <v>70000</v>
      </c>
      <c r="BJ65">
        <v>0</v>
      </c>
      <c r="BK65">
        <v>0</v>
      </c>
      <c r="BL65">
        <v>0</v>
      </c>
      <c r="BM65">
        <v>0</v>
      </c>
      <c r="BN65">
        <v>0</v>
      </c>
      <c r="BO65">
        <v>0</v>
      </c>
      <c r="BP65">
        <v>0</v>
      </c>
      <c r="BQ65">
        <v>3203325</v>
      </c>
      <c r="BR65">
        <v>3203325</v>
      </c>
      <c r="BS65">
        <v>0</v>
      </c>
      <c r="BT65">
        <v>0</v>
      </c>
      <c r="BU65">
        <v>0</v>
      </c>
      <c r="BV65">
        <v>110663</v>
      </c>
      <c r="BW65">
        <v>3383988</v>
      </c>
      <c r="BX65">
        <v>17486509</v>
      </c>
      <c r="BY65">
        <v>8</v>
      </c>
      <c r="BZ65">
        <v>0</v>
      </c>
      <c r="CA65">
        <v>0</v>
      </c>
      <c r="CB65">
        <v>1768</v>
      </c>
      <c r="CC65">
        <v>1776</v>
      </c>
      <c r="CD65">
        <v>767784</v>
      </c>
      <c r="CE65">
        <v>0</v>
      </c>
      <c r="CF65">
        <v>0</v>
      </c>
      <c r="CG65">
        <v>767784</v>
      </c>
      <c r="CH65" s="65">
        <v>0</v>
      </c>
    </row>
    <row r="66" spans="1:86">
      <c r="A66">
        <v>201412</v>
      </c>
      <c r="B66">
        <v>20008</v>
      </c>
      <c r="C66">
        <v>556349</v>
      </c>
      <c r="D66">
        <v>404385</v>
      </c>
      <c r="E66">
        <v>151964</v>
      </c>
      <c r="F66">
        <v>13992</v>
      </c>
      <c r="G66">
        <v>3795</v>
      </c>
      <c r="H66">
        <v>25052</v>
      </c>
      <c r="I66">
        <v>144699</v>
      </c>
      <c r="J66">
        <v>85549</v>
      </c>
      <c r="K66">
        <v>0</v>
      </c>
      <c r="L66">
        <v>29071</v>
      </c>
      <c r="M66">
        <v>188</v>
      </c>
      <c r="N66">
        <v>0</v>
      </c>
      <c r="O66">
        <v>9182</v>
      </c>
      <c r="P66">
        <v>0</v>
      </c>
      <c r="Q66">
        <v>0</v>
      </c>
      <c r="R66">
        <v>191814</v>
      </c>
      <c r="S66">
        <v>47103</v>
      </c>
      <c r="T66">
        <v>144711</v>
      </c>
      <c r="U66">
        <v>0</v>
      </c>
      <c r="V66">
        <v>0</v>
      </c>
      <c r="W66">
        <v>1170987</v>
      </c>
      <c r="X66">
        <v>17400031</v>
      </c>
      <c r="Y66">
        <v>1950</v>
      </c>
      <c r="Z66">
        <v>737637</v>
      </c>
      <c r="AA66">
        <v>0</v>
      </c>
      <c r="AB66">
        <v>1007278</v>
      </c>
      <c r="AC66">
        <v>0</v>
      </c>
      <c r="AD66">
        <v>0</v>
      </c>
      <c r="AE66">
        <v>0</v>
      </c>
      <c r="AF66">
        <v>0</v>
      </c>
      <c r="AG66">
        <v>0</v>
      </c>
      <c r="AH66">
        <v>0</v>
      </c>
      <c r="AI66">
        <v>0</v>
      </c>
      <c r="AJ66">
        <v>848</v>
      </c>
      <c r="AK66">
        <v>4902</v>
      </c>
      <c r="AL66">
        <v>6389</v>
      </c>
      <c r="AM66">
        <v>0</v>
      </c>
      <c r="AN66">
        <v>33480</v>
      </c>
      <c r="AO66">
        <v>414</v>
      </c>
      <c r="AP66">
        <v>20363916</v>
      </c>
      <c r="AQ66">
        <v>0</v>
      </c>
      <c r="AR66">
        <v>0</v>
      </c>
      <c r="AS66">
        <v>0</v>
      </c>
      <c r="AT66">
        <v>15956905</v>
      </c>
      <c r="AU66">
        <v>0</v>
      </c>
      <c r="AV66">
        <v>0</v>
      </c>
      <c r="AW66">
        <v>0</v>
      </c>
      <c r="AX66">
        <v>0</v>
      </c>
      <c r="AY66">
        <v>988541</v>
      </c>
      <c r="AZ66">
        <v>410</v>
      </c>
      <c r="BA66">
        <v>16945856</v>
      </c>
      <c r="BB66">
        <v>0</v>
      </c>
      <c r="BC66">
        <v>24</v>
      </c>
      <c r="BD66">
        <v>0</v>
      </c>
      <c r="BE66">
        <v>0</v>
      </c>
      <c r="BF66">
        <v>0</v>
      </c>
      <c r="BG66">
        <v>24</v>
      </c>
      <c r="BH66">
        <v>0</v>
      </c>
      <c r="BI66">
        <v>70000</v>
      </c>
      <c r="BJ66">
        <v>0</v>
      </c>
      <c r="BK66">
        <v>0</v>
      </c>
      <c r="BL66">
        <v>0</v>
      </c>
      <c r="BM66">
        <v>0</v>
      </c>
      <c r="BN66">
        <v>0</v>
      </c>
      <c r="BO66">
        <v>0</v>
      </c>
      <c r="BP66">
        <v>0</v>
      </c>
      <c r="BQ66">
        <v>3203325</v>
      </c>
      <c r="BR66">
        <v>3203325</v>
      </c>
      <c r="BS66">
        <v>0</v>
      </c>
      <c r="BT66">
        <v>0</v>
      </c>
      <c r="BU66">
        <v>0</v>
      </c>
      <c r="BV66">
        <v>144711</v>
      </c>
      <c r="BW66">
        <v>3418036</v>
      </c>
      <c r="BX66">
        <v>20363916</v>
      </c>
      <c r="BY66">
        <v>15</v>
      </c>
      <c r="BZ66">
        <v>0</v>
      </c>
      <c r="CA66">
        <v>0</v>
      </c>
      <c r="CB66">
        <v>1856</v>
      </c>
      <c r="CC66">
        <v>1871</v>
      </c>
      <c r="CD66">
        <v>987482</v>
      </c>
      <c r="CE66">
        <v>0</v>
      </c>
      <c r="CF66">
        <v>0</v>
      </c>
      <c r="CG66">
        <v>987482</v>
      </c>
      <c r="CH66" s="65">
        <v>0</v>
      </c>
    </row>
    <row r="67" spans="1:86">
      <c r="A67">
        <v>201512</v>
      </c>
      <c r="B67">
        <v>20008</v>
      </c>
      <c r="C67">
        <v>533626</v>
      </c>
      <c r="D67">
        <v>379171</v>
      </c>
      <c r="E67">
        <v>154455</v>
      </c>
      <c r="F67">
        <v>24548</v>
      </c>
      <c r="G67">
        <v>4924</v>
      </c>
      <c r="H67">
        <v>21589</v>
      </c>
      <c r="I67">
        <v>162339</v>
      </c>
      <c r="J67">
        <v>3846</v>
      </c>
      <c r="K67">
        <v>0</v>
      </c>
      <c r="L67">
        <v>31215</v>
      </c>
      <c r="M67">
        <v>208</v>
      </c>
      <c r="N67">
        <v>0</v>
      </c>
      <c r="O67">
        <v>11179</v>
      </c>
      <c r="P67">
        <v>0</v>
      </c>
      <c r="Q67">
        <v>0</v>
      </c>
      <c r="R67">
        <v>123583</v>
      </c>
      <c r="S67">
        <v>29086</v>
      </c>
      <c r="T67">
        <v>94497</v>
      </c>
      <c r="U67">
        <v>249994</v>
      </c>
      <c r="V67">
        <v>0</v>
      </c>
      <c r="W67">
        <v>559146</v>
      </c>
      <c r="X67">
        <v>17410438</v>
      </c>
      <c r="Y67">
        <v>2510</v>
      </c>
      <c r="Z67">
        <v>1059061</v>
      </c>
      <c r="AA67">
        <v>0</v>
      </c>
      <c r="AB67">
        <v>1014531</v>
      </c>
      <c r="AC67">
        <v>0</v>
      </c>
      <c r="AD67">
        <v>0</v>
      </c>
      <c r="AE67">
        <v>0</v>
      </c>
      <c r="AF67">
        <v>0</v>
      </c>
      <c r="AG67">
        <v>0</v>
      </c>
      <c r="AH67">
        <v>0</v>
      </c>
      <c r="AI67">
        <v>0</v>
      </c>
      <c r="AJ67">
        <v>640</v>
      </c>
      <c r="AK67">
        <v>3412</v>
      </c>
      <c r="AL67">
        <v>6739</v>
      </c>
      <c r="AM67">
        <v>0</v>
      </c>
      <c r="AN67">
        <v>11445</v>
      </c>
      <c r="AO67">
        <v>410</v>
      </c>
      <c r="AP67">
        <v>20318326</v>
      </c>
      <c r="AQ67">
        <v>0</v>
      </c>
      <c r="AR67">
        <v>0</v>
      </c>
      <c r="AS67">
        <v>0</v>
      </c>
      <c r="AT67">
        <v>16693111</v>
      </c>
      <c r="AU67">
        <v>0</v>
      </c>
      <c r="AV67">
        <v>0</v>
      </c>
      <c r="AW67">
        <v>0</v>
      </c>
      <c r="AX67">
        <v>0</v>
      </c>
      <c r="AY67">
        <v>257341</v>
      </c>
      <c r="AZ67">
        <v>35</v>
      </c>
      <c r="BA67">
        <v>16950487</v>
      </c>
      <c r="BB67">
        <v>0</v>
      </c>
      <c r="BC67">
        <v>17</v>
      </c>
      <c r="BD67">
        <v>0</v>
      </c>
      <c r="BE67">
        <v>0</v>
      </c>
      <c r="BF67">
        <v>0</v>
      </c>
      <c r="BG67">
        <v>17</v>
      </c>
      <c r="BH67">
        <v>0</v>
      </c>
      <c r="BI67">
        <v>70000</v>
      </c>
      <c r="BJ67">
        <v>0</v>
      </c>
      <c r="BK67">
        <v>0</v>
      </c>
      <c r="BL67">
        <v>0</v>
      </c>
      <c r="BM67">
        <v>0</v>
      </c>
      <c r="BN67">
        <v>0</v>
      </c>
      <c r="BO67">
        <v>0</v>
      </c>
      <c r="BP67">
        <v>0</v>
      </c>
      <c r="BQ67">
        <v>3203325</v>
      </c>
      <c r="BR67">
        <v>3203325</v>
      </c>
      <c r="BS67">
        <v>0</v>
      </c>
      <c r="BT67">
        <v>0</v>
      </c>
      <c r="BU67">
        <v>0</v>
      </c>
      <c r="BV67">
        <v>94497</v>
      </c>
      <c r="BW67">
        <v>3367822</v>
      </c>
      <c r="BX67">
        <v>20318326</v>
      </c>
      <c r="BY67">
        <v>18</v>
      </c>
      <c r="BZ67">
        <v>0</v>
      </c>
      <c r="CA67">
        <v>0</v>
      </c>
      <c r="CB67">
        <v>1970</v>
      </c>
      <c r="CC67">
        <v>1988</v>
      </c>
      <c r="CD67">
        <v>2657033</v>
      </c>
      <c r="CE67">
        <v>0</v>
      </c>
      <c r="CF67">
        <v>0</v>
      </c>
      <c r="CG67">
        <v>2657033</v>
      </c>
      <c r="CH67" s="65">
        <v>0</v>
      </c>
    </row>
    <row r="68" spans="1:86">
      <c r="A68">
        <v>200512</v>
      </c>
      <c r="B68">
        <v>20009</v>
      </c>
      <c r="C68">
        <v>9460472</v>
      </c>
      <c r="D68">
        <v>8216104</v>
      </c>
      <c r="E68">
        <v>1244368</v>
      </c>
      <c r="F68">
        <v>1234</v>
      </c>
      <c r="G68">
        <v>361713</v>
      </c>
      <c r="H68">
        <v>585317</v>
      </c>
      <c r="I68">
        <v>1021998</v>
      </c>
      <c r="J68">
        <v>-43848</v>
      </c>
      <c r="K68">
        <v>1</v>
      </c>
      <c r="L68">
        <v>177681</v>
      </c>
      <c r="M68">
        <v>571</v>
      </c>
      <c r="N68">
        <v>6</v>
      </c>
      <c r="O68">
        <v>1961</v>
      </c>
      <c r="P68">
        <v>0</v>
      </c>
      <c r="Q68">
        <v>0</v>
      </c>
      <c r="R68">
        <v>797932</v>
      </c>
      <c r="S68">
        <v>222970</v>
      </c>
      <c r="T68">
        <v>574962</v>
      </c>
      <c r="U68">
        <v>63</v>
      </c>
      <c r="V68">
        <v>0</v>
      </c>
      <c r="W68">
        <v>7990736</v>
      </c>
      <c r="X68">
        <v>190043687</v>
      </c>
      <c r="Y68">
        <v>6748</v>
      </c>
      <c r="Z68">
        <v>9841754</v>
      </c>
      <c r="AA68">
        <v>0</v>
      </c>
      <c r="AB68">
        <v>6241</v>
      </c>
      <c r="AC68">
        <v>25</v>
      </c>
      <c r="AD68">
        <v>0</v>
      </c>
      <c r="AE68">
        <v>0</v>
      </c>
      <c r="AF68">
        <v>20890</v>
      </c>
      <c r="AG68">
        <v>0</v>
      </c>
      <c r="AH68">
        <v>0</v>
      </c>
      <c r="AI68">
        <v>0</v>
      </c>
      <c r="AJ68">
        <v>4281</v>
      </c>
      <c r="AK68">
        <v>0</v>
      </c>
      <c r="AL68">
        <v>0</v>
      </c>
      <c r="AM68">
        <v>1486</v>
      </c>
      <c r="AN68">
        <v>583492</v>
      </c>
      <c r="AO68">
        <v>0</v>
      </c>
      <c r="AP68">
        <v>208499403</v>
      </c>
      <c r="AQ68">
        <v>10942537</v>
      </c>
      <c r="AR68">
        <v>0</v>
      </c>
      <c r="AS68">
        <v>0</v>
      </c>
      <c r="AT68">
        <v>183804339</v>
      </c>
      <c r="AU68">
        <v>0</v>
      </c>
      <c r="AV68">
        <v>0</v>
      </c>
      <c r="AW68">
        <v>217312</v>
      </c>
      <c r="AX68">
        <v>0</v>
      </c>
      <c r="AY68">
        <v>3295131</v>
      </c>
      <c r="AZ68">
        <v>9021</v>
      </c>
      <c r="BA68">
        <v>198268339</v>
      </c>
      <c r="BB68">
        <v>0</v>
      </c>
      <c r="BC68">
        <v>5357</v>
      </c>
      <c r="BD68">
        <v>0</v>
      </c>
      <c r="BE68">
        <v>0</v>
      </c>
      <c r="BF68">
        <v>0</v>
      </c>
      <c r="BG68">
        <v>5357</v>
      </c>
      <c r="BH68">
        <v>0</v>
      </c>
      <c r="BI68">
        <v>1563250</v>
      </c>
      <c r="BJ68">
        <v>0</v>
      </c>
      <c r="BK68">
        <v>0</v>
      </c>
      <c r="BL68">
        <v>0</v>
      </c>
      <c r="BM68">
        <v>0</v>
      </c>
      <c r="BN68">
        <v>0</v>
      </c>
      <c r="BO68">
        <v>0</v>
      </c>
      <c r="BP68">
        <v>0</v>
      </c>
      <c r="BQ68">
        <v>0</v>
      </c>
      <c r="BR68">
        <v>0</v>
      </c>
      <c r="BS68">
        <v>0</v>
      </c>
      <c r="BT68">
        <v>0</v>
      </c>
      <c r="BU68">
        <v>0</v>
      </c>
      <c r="BV68">
        <v>8662457</v>
      </c>
      <c r="BW68">
        <v>10225707</v>
      </c>
      <c r="BX68">
        <v>208499403</v>
      </c>
      <c r="BY68">
        <v>0</v>
      </c>
      <c r="BZ68">
        <v>0</v>
      </c>
      <c r="CA68">
        <v>0</v>
      </c>
      <c r="CB68">
        <v>52</v>
      </c>
      <c r="CC68">
        <v>52</v>
      </c>
      <c r="CD68">
        <v>0</v>
      </c>
      <c r="CE68">
        <v>0</v>
      </c>
      <c r="CF68">
        <v>0</v>
      </c>
      <c r="CG68">
        <v>0</v>
      </c>
      <c r="CH68" s="65">
        <v>0</v>
      </c>
    </row>
    <row r="69" spans="1:86">
      <c r="A69">
        <v>200612</v>
      </c>
      <c r="B69">
        <v>20009</v>
      </c>
      <c r="C69">
        <v>9557339</v>
      </c>
      <c r="D69">
        <v>8166401</v>
      </c>
      <c r="E69">
        <v>1390938</v>
      </c>
      <c r="F69">
        <v>1234</v>
      </c>
      <c r="G69">
        <v>220942</v>
      </c>
      <c r="H69">
        <v>570348</v>
      </c>
      <c r="I69">
        <v>1042766</v>
      </c>
      <c r="J69">
        <v>25622</v>
      </c>
      <c r="K69">
        <v>254</v>
      </c>
      <c r="L69">
        <v>183151</v>
      </c>
      <c r="M69">
        <v>1224</v>
      </c>
      <c r="N69">
        <v>30</v>
      </c>
      <c r="O69">
        <v>5059</v>
      </c>
      <c r="P69">
        <v>480</v>
      </c>
      <c r="Q69">
        <v>0</v>
      </c>
      <c r="R69">
        <v>879658</v>
      </c>
      <c r="S69">
        <v>247022</v>
      </c>
      <c r="T69">
        <v>632636</v>
      </c>
      <c r="U69">
        <v>77</v>
      </c>
      <c r="V69">
        <v>0</v>
      </c>
      <c r="W69">
        <v>2798498</v>
      </c>
      <c r="X69">
        <v>215478230</v>
      </c>
      <c r="Y69">
        <v>5518</v>
      </c>
      <c r="Z69">
        <v>0</v>
      </c>
      <c r="AA69">
        <v>0</v>
      </c>
      <c r="AB69">
        <v>7237</v>
      </c>
      <c r="AC69">
        <v>505</v>
      </c>
      <c r="AD69">
        <v>0</v>
      </c>
      <c r="AE69">
        <v>0</v>
      </c>
      <c r="AF69">
        <v>35558</v>
      </c>
      <c r="AG69">
        <v>0</v>
      </c>
      <c r="AH69">
        <v>0</v>
      </c>
      <c r="AI69">
        <v>0</v>
      </c>
      <c r="AJ69">
        <v>4485</v>
      </c>
      <c r="AK69">
        <v>0</v>
      </c>
      <c r="AL69">
        <v>0</v>
      </c>
      <c r="AM69">
        <v>597</v>
      </c>
      <c r="AN69">
        <v>111029</v>
      </c>
      <c r="AO69">
        <v>0</v>
      </c>
      <c r="AP69">
        <v>218441734</v>
      </c>
      <c r="AQ69">
        <v>14427660</v>
      </c>
      <c r="AR69">
        <v>0</v>
      </c>
      <c r="AS69">
        <v>0</v>
      </c>
      <c r="AT69">
        <v>188872166</v>
      </c>
      <c r="AU69">
        <v>0</v>
      </c>
      <c r="AV69">
        <v>0</v>
      </c>
      <c r="AW69">
        <v>243116</v>
      </c>
      <c r="AX69">
        <v>0</v>
      </c>
      <c r="AY69">
        <v>3025772</v>
      </c>
      <c r="AZ69">
        <v>5515</v>
      </c>
      <c r="BA69">
        <v>206574229</v>
      </c>
      <c r="BB69">
        <v>0</v>
      </c>
      <c r="BC69">
        <v>9162</v>
      </c>
      <c r="BD69">
        <v>0</v>
      </c>
      <c r="BE69">
        <v>0</v>
      </c>
      <c r="BF69">
        <v>0</v>
      </c>
      <c r="BG69">
        <v>9162</v>
      </c>
      <c r="BH69">
        <v>0</v>
      </c>
      <c r="BI69">
        <v>1717250</v>
      </c>
      <c r="BJ69">
        <v>0</v>
      </c>
      <c r="BK69">
        <v>0</v>
      </c>
      <c r="BL69">
        <v>0</v>
      </c>
      <c r="BM69">
        <v>0</v>
      </c>
      <c r="BN69">
        <v>0</v>
      </c>
      <c r="BO69">
        <v>0</v>
      </c>
      <c r="BP69">
        <v>0</v>
      </c>
      <c r="BQ69">
        <v>480</v>
      </c>
      <c r="BR69">
        <v>480</v>
      </c>
      <c r="BS69">
        <v>0</v>
      </c>
      <c r="BT69">
        <v>0</v>
      </c>
      <c r="BU69">
        <v>0</v>
      </c>
      <c r="BV69">
        <v>10140613</v>
      </c>
      <c r="BW69">
        <v>11858343</v>
      </c>
      <c r="BX69">
        <v>218441734</v>
      </c>
      <c r="BY69">
        <v>0</v>
      </c>
      <c r="BZ69">
        <v>0</v>
      </c>
      <c r="CA69">
        <v>0</v>
      </c>
      <c r="CB69">
        <v>159</v>
      </c>
      <c r="CC69">
        <v>159</v>
      </c>
      <c r="CD69">
        <v>0</v>
      </c>
      <c r="CE69">
        <v>0</v>
      </c>
      <c r="CF69">
        <v>0</v>
      </c>
      <c r="CG69">
        <v>0</v>
      </c>
      <c r="CH69" s="65">
        <v>0</v>
      </c>
    </row>
    <row r="70" spans="1:86">
      <c r="A70">
        <v>200712</v>
      </c>
      <c r="B70">
        <v>20009</v>
      </c>
      <c r="C70">
        <v>12607162</v>
      </c>
      <c r="D70">
        <v>10909934</v>
      </c>
      <c r="E70">
        <v>1697228</v>
      </c>
      <c r="F70">
        <v>1851</v>
      </c>
      <c r="G70">
        <v>201333</v>
      </c>
      <c r="H70">
        <v>641346</v>
      </c>
      <c r="I70">
        <v>1259066</v>
      </c>
      <c r="J70">
        <v>34346</v>
      </c>
      <c r="K70">
        <v>88</v>
      </c>
      <c r="L70">
        <v>179483</v>
      </c>
      <c r="M70">
        <v>8194</v>
      </c>
      <c r="N70">
        <v>0</v>
      </c>
      <c r="O70">
        <v>-1492</v>
      </c>
      <c r="P70">
        <v>18915</v>
      </c>
      <c r="Q70">
        <v>0</v>
      </c>
      <c r="R70">
        <v>1126230</v>
      </c>
      <c r="S70">
        <v>278648</v>
      </c>
      <c r="T70">
        <v>847582</v>
      </c>
      <c r="U70">
        <v>441</v>
      </c>
      <c r="V70">
        <v>0</v>
      </c>
      <c r="W70">
        <v>9720062</v>
      </c>
      <c r="X70">
        <v>240195685</v>
      </c>
      <c r="Y70">
        <v>3760</v>
      </c>
      <c r="Z70">
        <v>4332988</v>
      </c>
      <c r="AA70">
        <v>0</v>
      </c>
      <c r="AB70">
        <v>7638</v>
      </c>
      <c r="AC70">
        <v>17806</v>
      </c>
      <c r="AD70">
        <v>0</v>
      </c>
      <c r="AE70">
        <v>0</v>
      </c>
      <c r="AF70">
        <v>43057</v>
      </c>
      <c r="AG70">
        <v>0</v>
      </c>
      <c r="AH70">
        <v>0</v>
      </c>
      <c r="AI70">
        <v>0</v>
      </c>
      <c r="AJ70">
        <v>4109</v>
      </c>
      <c r="AK70">
        <v>0</v>
      </c>
      <c r="AL70">
        <v>0</v>
      </c>
      <c r="AM70">
        <v>3476</v>
      </c>
      <c r="AN70">
        <v>414057</v>
      </c>
      <c r="AO70">
        <v>1493</v>
      </c>
      <c r="AP70">
        <v>254744572</v>
      </c>
      <c r="AQ70">
        <v>26150370</v>
      </c>
      <c r="AR70">
        <v>0</v>
      </c>
      <c r="AS70">
        <v>0</v>
      </c>
      <c r="AT70">
        <v>211756550</v>
      </c>
      <c r="AU70">
        <v>0</v>
      </c>
      <c r="AV70">
        <v>0</v>
      </c>
      <c r="AW70">
        <v>278619</v>
      </c>
      <c r="AX70">
        <v>0</v>
      </c>
      <c r="AY70">
        <v>3840032</v>
      </c>
      <c r="AZ70">
        <v>4281</v>
      </c>
      <c r="BA70">
        <v>242029852</v>
      </c>
      <c r="BB70">
        <v>0</v>
      </c>
      <c r="BC70">
        <v>8678</v>
      </c>
      <c r="BD70">
        <v>0</v>
      </c>
      <c r="BE70">
        <v>0</v>
      </c>
      <c r="BF70">
        <v>0</v>
      </c>
      <c r="BG70">
        <v>8678</v>
      </c>
      <c r="BH70">
        <v>0</v>
      </c>
      <c r="BI70">
        <v>1717250</v>
      </c>
      <c r="BJ70">
        <v>0</v>
      </c>
      <c r="BK70">
        <v>0</v>
      </c>
      <c r="BL70">
        <v>0</v>
      </c>
      <c r="BM70">
        <v>0</v>
      </c>
      <c r="BN70">
        <v>0</v>
      </c>
      <c r="BO70">
        <v>0</v>
      </c>
      <c r="BP70">
        <v>0</v>
      </c>
      <c r="BQ70">
        <v>16466</v>
      </c>
      <c r="BR70">
        <v>16349</v>
      </c>
      <c r="BS70">
        <v>0</v>
      </c>
      <c r="BT70">
        <v>0</v>
      </c>
      <c r="BU70">
        <v>117</v>
      </c>
      <c r="BV70">
        <v>10972326</v>
      </c>
      <c r="BW70">
        <v>12706042</v>
      </c>
      <c r="BX70">
        <v>254744572</v>
      </c>
      <c r="BY70">
        <v>0</v>
      </c>
      <c r="BZ70">
        <v>0</v>
      </c>
      <c r="CA70">
        <v>0</v>
      </c>
      <c r="CB70">
        <v>24</v>
      </c>
      <c r="CC70">
        <v>24</v>
      </c>
      <c r="CD70">
        <v>0</v>
      </c>
      <c r="CE70">
        <v>0</v>
      </c>
      <c r="CF70">
        <v>0</v>
      </c>
      <c r="CG70">
        <v>0</v>
      </c>
      <c r="CH70" s="65">
        <v>0</v>
      </c>
    </row>
    <row r="71" spans="1:86">
      <c r="A71">
        <v>200812</v>
      </c>
      <c r="B71">
        <v>20009</v>
      </c>
      <c r="C71">
        <v>14812981</v>
      </c>
      <c r="D71">
        <v>12911939</v>
      </c>
      <c r="E71">
        <v>1901042</v>
      </c>
      <c r="F71">
        <v>1851</v>
      </c>
      <c r="G71">
        <v>170685</v>
      </c>
      <c r="H71">
        <v>644849</v>
      </c>
      <c r="I71">
        <v>1428729</v>
      </c>
      <c r="J71">
        <v>19773</v>
      </c>
      <c r="K71">
        <v>-405</v>
      </c>
      <c r="L71">
        <v>186709</v>
      </c>
      <c r="M71">
        <v>8491</v>
      </c>
      <c r="N71">
        <v>70</v>
      </c>
      <c r="O71">
        <v>24720</v>
      </c>
      <c r="P71">
        <v>-2633</v>
      </c>
      <c r="Q71">
        <v>0</v>
      </c>
      <c r="R71">
        <v>1225474</v>
      </c>
      <c r="S71">
        <v>308094</v>
      </c>
      <c r="T71">
        <v>917380</v>
      </c>
      <c r="U71">
        <v>44</v>
      </c>
      <c r="V71">
        <v>0</v>
      </c>
      <c r="W71">
        <v>7722355</v>
      </c>
      <c r="X71">
        <v>265418233</v>
      </c>
      <c r="Y71">
        <v>3585</v>
      </c>
      <c r="Z71">
        <v>0</v>
      </c>
      <c r="AA71">
        <v>0</v>
      </c>
      <c r="AB71">
        <v>7638</v>
      </c>
      <c r="AC71">
        <v>15173</v>
      </c>
      <c r="AD71">
        <v>0</v>
      </c>
      <c r="AE71">
        <v>0</v>
      </c>
      <c r="AF71">
        <v>39626</v>
      </c>
      <c r="AG71">
        <v>0</v>
      </c>
      <c r="AH71">
        <v>0</v>
      </c>
      <c r="AI71">
        <v>0</v>
      </c>
      <c r="AJ71">
        <v>3414</v>
      </c>
      <c r="AK71">
        <v>0</v>
      </c>
      <c r="AL71">
        <v>0</v>
      </c>
      <c r="AM71">
        <v>19643</v>
      </c>
      <c r="AN71">
        <v>108952</v>
      </c>
      <c r="AO71">
        <v>6979</v>
      </c>
      <c r="AP71">
        <v>273345642</v>
      </c>
      <c r="AQ71">
        <v>24700363</v>
      </c>
      <c r="AR71">
        <v>0</v>
      </c>
      <c r="AS71">
        <v>0</v>
      </c>
      <c r="AT71">
        <v>230225055</v>
      </c>
      <c r="AU71">
        <v>0</v>
      </c>
      <c r="AV71">
        <v>0</v>
      </c>
      <c r="AW71">
        <v>306705</v>
      </c>
      <c r="AX71">
        <v>0</v>
      </c>
      <c r="AY71">
        <v>4475976</v>
      </c>
      <c r="AZ71">
        <v>4401</v>
      </c>
      <c r="BA71">
        <v>259712500</v>
      </c>
      <c r="BB71">
        <v>0</v>
      </c>
      <c r="BC71">
        <v>9518</v>
      </c>
      <c r="BD71">
        <v>0</v>
      </c>
      <c r="BE71">
        <v>0</v>
      </c>
      <c r="BF71">
        <v>0</v>
      </c>
      <c r="BG71">
        <v>9518</v>
      </c>
      <c r="BH71">
        <v>0</v>
      </c>
      <c r="BI71">
        <v>1717250</v>
      </c>
      <c r="BJ71">
        <v>0</v>
      </c>
      <c r="BK71">
        <v>0</v>
      </c>
      <c r="BL71">
        <v>0</v>
      </c>
      <c r="BM71">
        <v>0</v>
      </c>
      <c r="BN71">
        <v>0</v>
      </c>
      <c r="BO71">
        <v>0</v>
      </c>
      <c r="BP71">
        <v>0</v>
      </c>
      <c r="BQ71">
        <v>14035</v>
      </c>
      <c r="BR71">
        <v>13716</v>
      </c>
      <c r="BS71">
        <v>0</v>
      </c>
      <c r="BT71">
        <v>0</v>
      </c>
      <c r="BU71">
        <v>319</v>
      </c>
      <c r="BV71">
        <v>11892339</v>
      </c>
      <c r="BW71">
        <v>13623624</v>
      </c>
      <c r="BX71">
        <v>273345642</v>
      </c>
      <c r="BY71">
        <v>0</v>
      </c>
      <c r="BZ71">
        <v>0</v>
      </c>
      <c r="CA71">
        <v>0</v>
      </c>
      <c r="CB71">
        <v>74538</v>
      </c>
      <c r="CC71">
        <v>74538</v>
      </c>
      <c r="CD71">
        <v>0</v>
      </c>
      <c r="CE71">
        <v>0</v>
      </c>
      <c r="CF71">
        <v>0</v>
      </c>
      <c r="CG71">
        <v>0</v>
      </c>
      <c r="CH71" s="65">
        <v>0</v>
      </c>
    </row>
    <row r="72" spans="1:86">
      <c r="A72">
        <v>200912</v>
      </c>
      <c r="B72">
        <v>20009</v>
      </c>
      <c r="C72">
        <v>15280286</v>
      </c>
      <c r="D72">
        <v>13466610</v>
      </c>
      <c r="E72">
        <v>1813676</v>
      </c>
      <c r="F72">
        <v>1851</v>
      </c>
      <c r="G72">
        <v>218734</v>
      </c>
      <c r="H72">
        <v>672233</v>
      </c>
      <c r="I72">
        <v>1362028</v>
      </c>
      <c r="J72">
        <v>-125616</v>
      </c>
      <c r="K72">
        <v>-2092</v>
      </c>
      <c r="L72">
        <v>196846</v>
      </c>
      <c r="M72">
        <v>11796</v>
      </c>
      <c r="N72">
        <v>0</v>
      </c>
      <c r="O72">
        <v>114315</v>
      </c>
      <c r="P72">
        <v>-3042</v>
      </c>
      <c r="Q72">
        <v>0</v>
      </c>
      <c r="R72">
        <v>908321</v>
      </c>
      <c r="S72">
        <v>230788</v>
      </c>
      <c r="T72">
        <v>677533</v>
      </c>
      <c r="U72">
        <v>62</v>
      </c>
      <c r="V72">
        <v>0</v>
      </c>
      <c r="W72">
        <v>16382334</v>
      </c>
      <c r="X72">
        <v>294558498</v>
      </c>
      <c r="Y72">
        <v>3400</v>
      </c>
      <c r="Z72">
        <v>0</v>
      </c>
      <c r="AA72">
        <v>0</v>
      </c>
      <c r="AB72">
        <v>7404</v>
      </c>
      <c r="AC72">
        <v>12131</v>
      </c>
      <c r="AD72">
        <v>0</v>
      </c>
      <c r="AE72">
        <v>0</v>
      </c>
      <c r="AF72">
        <v>28914</v>
      </c>
      <c r="AG72">
        <v>0</v>
      </c>
      <c r="AH72">
        <v>0</v>
      </c>
      <c r="AI72">
        <v>0</v>
      </c>
      <c r="AJ72">
        <v>2841</v>
      </c>
      <c r="AK72">
        <v>0</v>
      </c>
      <c r="AL72">
        <v>0</v>
      </c>
      <c r="AM72">
        <v>53615</v>
      </c>
      <c r="AN72">
        <v>560685</v>
      </c>
      <c r="AO72">
        <v>5147</v>
      </c>
      <c r="AP72">
        <v>311615031</v>
      </c>
      <c r="AQ72">
        <v>51314107</v>
      </c>
      <c r="AR72">
        <v>0</v>
      </c>
      <c r="AS72">
        <v>0</v>
      </c>
      <c r="AT72">
        <v>240480245</v>
      </c>
      <c r="AU72">
        <v>0</v>
      </c>
      <c r="AV72">
        <v>0</v>
      </c>
      <c r="AW72">
        <v>232106</v>
      </c>
      <c r="AX72">
        <v>0</v>
      </c>
      <c r="AY72">
        <v>5271602</v>
      </c>
      <c r="AZ72">
        <v>9484</v>
      </c>
      <c r="BA72">
        <v>297307544</v>
      </c>
      <c r="BB72">
        <v>0</v>
      </c>
      <c r="BC72">
        <v>6187</v>
      </c>
      <c r="BD72">
        <v>0</v>
      </c>
      <c r="BE72">
        <v>0</v>
      </c>
      <c r="BF72">
        <v>0</v>
      </c>
      <c r="BG72">
        <v>6187</v>
      </c>
      <c r="BH72">
        <v>0</v>
      </c>
      <c r="BI72">
        <v>1717250</v>
      </c>
      <c r="BJ72">
        <v>0</v>
      </c>
      <c r="BK72">
        <v>0</v>
      </c>
      <c r="BL72">
        <v>0</v>
      </c>
      <c r="BM72">
        <v>0</v>
      </c>
      <c r="BN72">
        <v>0</v>
      </c>
      <c r="BO72">
        <v>0</v>
      </c>
      <c r="BP72">
        <v>0</v>
      </c>
      <c r="BQ72">
        <v>11136</v>
      </c>
      <c r="BR72">
        <v>10674</v>
      </c>
      <c r="BS72">
        <v>0</v>
      </c>
      <c r="BT72">
        <v>0</v>
      </c>
      <c r="BU72">
        <v>462</v>
      </c>
      <c r="BV72">
        <v>12572914</v>
      </c>
      <c r="BW72">
        <v>14301300</v>
      </c>
      <c r="BX72">
        <v>311615031</v>
      </c>
      <c r="BY72">
        <v>0</v>
      </c>
      <c r="BZ72">
        <v>0</v>
      </c>
      <c r="CA72">
        <v>0</v>
      </c>
      <c r="CB72">
        <v>74451</v>
      </c>
      <c r="CC72">
        <v>74451</v>
      </c>
      <c r="CD72">
        <v>0</v>
      </c>
      <c r="CE72">
        <v>0</v>
      </c>
      <c r="CF72">
        <v>0</v>
      </c>
      <c r="CG72">
        <v>0</v>
      </c>
      <c r="CH72" s="65">
        <v>0</v>
      </c>
    </row>
    <row r="73" spans="1:86">
      <c r="A73">
        <v>201012</v>
      </c>
      <c r="B73">
        <v>20009</v>
      </c>
      <c r="C73">
        <v>11944784</v>
      </c>
      <c r="D73">
        <v>10136384</v>
      </c>
      <c r="E73">
        <v>1808400</v>
      </c>
      <c r="F73">
        <v>1234</v>
      </c>
      <c r="G73">
        <v>269453</v>
      </c>
      <c r="H73">
        <v>691381</v>
      </c>
      <c r="I73">
        <v>1387706</v>
      </c>
      <c r="J73">
        <v>-65402</v>
      </c>
      <c r="K73">
        <v>-7959</v>
      </c>
      <c r="L73">
        <v>249605</v>
      </c>
      <c r="M73">
        <v>11711</v>
      </c>
      <c r="N73">
        <v>0</v>
      </c>
      <c r="O73">
        <v>118392</v>
      </c>
      <c r="P73">
        <v>-243</v>
      </c>
      <c r="Q73">
        <v>0</v>
      </c>
      <c r="R73">
        <v>934394</v>
      </c>
      <c r="S73">
        <v>234365</v>
      </c>
      <c r="T73">
        <v>700029</v>
      </c>
      <c r="U73">
        <v>52</v>
      </c>
      <c r="V73">
        <v>0</v>
      </c>
      <c r="W73">
        <v>36527065</v>
      </c>
      <c r="X73">
        <v>318199404</v>
      </c>
      <c r="Y73">
        <v>3207</v>
      </c>
      <c r="Z73">
        <v>0</v>
      </c>
      <c r="AA73">
        <v>0</v>
      </c>
      <c r="AB73">
        <v>0</v>
      </c>
      <c r="AC73">
        <v>11887</v>
      </c>
      <c r="AD73">
        <v>0</v>
      </c>
      <c r="AE73">
        <v>0</v>
      </c>
      <c r="AF73">
        <v>18017</v>
      </c>
      <c r="AG73">
        <v>0</v>
      </c>
      <c r="AH73">
        <v>0</v>
      </c>
      <c r="AI73">
        <v>0</v>
      </c>
      <c r="AJ73">
        <v>1937</v>
      </c>
      <c r="AK73">
        <v>0</v>
      </c>
      <c r="AL73">
        <v>0</v>
      </c>
      <c r="AM73">
        <v>124562</v>
      </c>
      <c r="AN73">
        <v>1283435</v>
      </c>
      <c r="AO73">
        <v>11711</v>
      </c>
      <c r="AP73">
        <v>356181277</v>
      </c>
      <c r="AQ73">
        <v>70141530</v>
      </c>
      <c r="AR73">
        <v>0</v>
      </c>
      <c r="AS73">
        <v>0</v>
      </c>
      <c r="AT73">
        <v>265964187</v>
      </c>
      <c r="AU73">
        <v>0</v>
      </c>
      <c r="AV73">
        <v>0</v>
      </c>
      <c r="AW73">
        <v>236169</v>
      </c>
      <c r="AX73">
        <v>0</v>
      </c>
      <c r="AY73">
        <v>4819068</v>
      </c>
      <c r="AZ73">
        <v>14751</v>
      </c>
      <c r="BA73">
        <v>341175705</v>
      </c>
      <c r="BB73">
        <v>0</v>
      </c>
      <c r="BC73">
        <v>4037</v>
      </c>
      <c r="BD73">
        <v>0</v>
      </c>
      <c r="BE73">
        <v>0</v>
      </c>
      <c r="BF73">
        <v>0</v>
      </c>
      <c r="BG73">
        <v>4037</v>
      </c>
      <c r="BH73">
        <v>0</v>
      </c>
      <c r="BI73">
        <v>1717250</v>
      </c>
      <c r="BJ73">
        <v>0</v>
      </c>
      <c r="BK73">
        <v>0</v>
      </c>
      <c r="BL73">
        <v>0</v>
      </c>
      <c r="BM73">
        <v>0</v>
      </c>
      <c r="BN73">
        <v>0</v>
      </c>
      <c r="BO73">
        <v>0</v>
      </c>
      <c r="BP73">
        <v>0</v>
      </c>
      <c r="BQ73">
        <v>11098</v>
      </c>
      <c r="BR73">
        <v>10431</v>
      </c>
      <c r="BS73">
        <v>0</v>
      </c>
      <c r="BT73">
        <v>0</v>
      </c>
      <c r="BU73">
        <v>667</v>
      </c>
      <c r="BV73">
        <v>13273187</v>
      </c>
      <c r="BW73">
        <v>15001535</v>
      </c>
      <c r="BX73">
        <v>356181277</v>
      </c>
      <c r="BY73">
        <v>0</v>
      </c>
      <c r="BZ73">
        <v>0</v>
      </c>
      <c r="CA73">
        <v>0</v>
      </c>
      <c r="CB73">
        <v>74570</v>
      </c>
      <c r="CC73">
        <v>74570</v>
      </c>
      <c r="CD73">
        <v>0</v>
      </c>
      <c r="CE73">
        <v>0</v>
      </c>
      <c r="CF73">
        <v>0</v>
      </c>
      <c r="CG73">
        <v>0</v>
      </c>
      <c r="CH73" s="65"/>
    </row>
    <row r="74" spans="1:86">
      <c r="A74">
        <v>201112</v>
      </c>
      <c r="B74">
        <v>20009</v>
      </c>
      <c r="C74">
        <v>12461749</v>
      </c>
      <c r="D74">
        <v>10393756</v>
      </c>
      <c r="E74">
        <v>2067993</v>
      </c>
      <c r="F74">
        <v>0</v>
      </c>
      <c r="G74">
        <v>148440</v>
      </c>
      <c r="H74">
        <v>632999</v>
      </c>
      <c r="I74">
        <v>1583433</v>
      </c>
      <c r="J74">
        <v>-40375</v>
      </c>
      <c r="K74">
        <v>-1367</v>
      </c>
      <c r="L74">
        <v>235754</v>
      </c>
      <c r="M74">
        <v>11184</v>
      </c>
      <c r="N74">
        <v>159</v>
      </c>
      <c r="O74">
        <v>284082</v>
      </c>
      <c r="P74">
        <v>-1345</v>
      </c>
      <c r="Q74">
        <v>0</v>
      </c>
      <c r="R74">
        <v>1009167</v>
      </c>
      <c r="S74">
        <v>253295</v>
      </c>
      <c r="T74">
        <v>755871</v>
      </c>
      <c r="U74">
        <v>664</v>
      </c>
      <c r="V74">
        <v>0</v>
      </c>
      <c r="W74">
        <v>40151832</v>
      </c>
      <c r="X74">
        <v>340874198</v>
      </c>
      <c r="Y74">
        <v>3004</v>
      </c>
      <c r="Z74">
        <v>5000500</v>
      </c>
      <c r="AA74">
        <v>0</v>
      </c>
      <c r="AB74">
        <v>0</v>
      </c>
      <c r="AC74">
        <v>10542</v>
      </c>
      <c r="AD74">
        <v>0</v>
      </c>
      <c r="AE74">
        <v>0</v>
      </c>
      <c r="AF74">
        <v>7305</v>
      </c>
      <c r="AG74">
        <v>0</v>
      </c>
      <c r="AH74">
        <v>0</v>
      </c>
      <c r="AI74">
        <v>0</v>
      </c>
      <c r="AJ74">
        <v>1284</v>
      </c>
      <c r="AK74">
        <v>15021</v>
      </c>
      <c r="AL74">
        <v>0</v>
      </c>
      <c r="AM74">
        <v>234832</v>
      </c>
      <c r="AN74">
        <v>1090021</v>
      </c>
      <c r="AO74">
        <v>2668</v>
      </c>
      <c r="AP74">
        <v>387391874</v>
      </c>
      <c r="AQ74">
        <v>63547398</v>
      </c>
      <c r="AR74">
        <v>0</v>
      </c>
      <c r="AS74">
        <v>0</v>
      </c>
      <c r="AT74">
        <v>302950967</v>
      </c>
      <c r="AU74">
        <v>0</v>
      </c>
      <c r="AV74">
        <v>0</v>
      </c>
      <c r="AW74">
        <v>0</v>
      </c>
      <c r="AX74">
        <v>0</v>
      </c>
      <c r="AY74">
        <v>5131689</v>
      </c>
      <c r="AZ74">
        <v>4138</v>
      </c>
      <c r="BA74">
        <v>371634192</v>
      </c>
      <c r="BB74">
        <v>0</v>
      </c>
      <c r="BC74">
        <v>97</v>
      </c>
      <c r="BD74">
        <v>0</v>
      </c>
      <c r="BE74">
        <v>0</v>
      </c>
      <c r="BF74">
        <v>0</v>
      </c>
      <c r="BG74">
        <v>97</v>
      </c>
      <c r="BH74">
        <v>0</v>
      </c>
      <c r="BI74">
        <v>1717250</v>
      </c>
      <c r="BJ74">
        <v>0</v>
      </c>
      <c r="BK74">
        <v>0</v>
      </c>
      <c r="BL74">
        <v>0</v>
      </c>
      <c r="BM74">
        <v>0</v>
      </c>
      <c r="BN74">
        <v>0</v>
      </c>
      <c r="BO74">
        <v>0</v>
      </c>
      <c r="BP74">
        <v>0</v>
      </c>
      <c r="BQ74">
        <v>9932</v>
      </c>
      <c r="BR74">
        <v>9086</v>
      </c>
      <c r="BS74">
        <v>0</v>
      </c>
      <c r="BT74">
        <v>0</v>
      </c>
      <c r="BU74">
        <v>846</v>
      </c>
      <c r="BV74">
        <v>14030403</v>
      </c>
      <c r="BW74">
        <v>15757585</v>
      </c>
      <c r="BX74">
        <v>387391874</v>
      </c>
      <c r="BY74">
        <v>0</v>
      </c>
      <c r="BZ74">
        <v>0</v>
      </c>
      <c r="CA74">
        <v>0</v>
      </c>
      <c r="CB74">
        <v>74384</v>
      </c>
      <c r="CC74">
        <v>74384</v>
      </c>
      <c r="CD74">
        <v>0</v>
      </c>
      <c r="CE74">
        <v>0</v>
      </c>
      <c r="CF74">
        <v>0</v>
      </c>
      <c r="CG74">
        <v>0</v>
      </c>
      <c r="CH74" s="65">
        <v>0</v>
      </c>
    </row>
    <row r="75" spans="1:86">
      <c r="A75">
        <v>201212</v>
      </c>
      <c r="B75">
        <v>20009</v>
      </c>
      <c r="C75">
        <v>12022113</v>
      </c>
      <c r="D75">
        <v>9807575</v>
      </c>
      <c r="E75">
        <v>2214538</v>
      </c>
      <c r="F75">
        <v>0</v>
      </c>
      <c r="G75">
        <v>288248</v>
      </c>
      <c r="H75">
        <v>743377</v>
      </c>
      <c r="I75">
        <v>1759409</v>
      </c>
      <c r="J75">
        <v>-107801</v>
      </c>
      <c r="K75">
        <v>8622</v>
      </c>
      <c r="L75">
        <v>228046</v>
      </c>
      <c r="M75">
        <v>4157</v>
      </c>
      <c r="N75">
        <v>156</v>
      </c>
      <c r="O75">
        <v>491165</v>
      </c>
      <c r="P75">
        <v>835</v>
      </c>
      <c r="Q75">
        <v>0</v>
      </c>
      <c r="R75">
        <v>937541</v>
      </c>
      <c r="S75">
        <v>234799</v>
      </c>
      <c r="T75">
        <v>702742</v>
      </c>
      <c r="U75">
        <v>369632</v>
      </c>
      <c r="V75">
        <v>0</v>
      </c>
      <c r="W75">
        <v>46772688</v>
      </c>
      <c r="X75">
        <v>358370935</v>
      </c>
      <c r="Y75">
        <v>2792</v>
      </c>
      <c r="Z75">
        <v>0</v>
      </c>
      <c r="AA75">
        <v>0</v>
      </c>
      <c r="AB75">
        <v>0</v>
      </c>
      <c r="AC75">
        <v>11377</v>
      </c>
      <c r="AD75">
        <v>0</v>
      </c>
      <c r="AE75">
        <v>0</v>
      </c>
      <c r="AF75">
        <v>3474</v>
      </c>
      <c r="AG75">
        <v>0</v>
      </c>
      <c r="AH75">
        <v>0</v>
      </c>
      <c r="AI75">
        <v>0</v>
      </c>
      <c r="AJ75">
        <v>399</v>
      </c>
      <c r="AK75">
        <v>754</v>
      </c>
      <c r="AL75">
        <v>854</v>
      </c>
      <c r="AM75">
        <v>44109</v>
      </c>
      <c r="AN75">
        <v>1463801</v>
      </c>
      <c r="AO75">
        <v>2855</v>
      </c>
      <c r="AP75">
        <v>407043669</v>
      </c>
      <c r="AQ75">
        <v>48905374</v>
      </c>
      <c r="AR75">
        <v>0</v>
      </c>
      <c r="AS75">
        <v>0</v>
      </c>
      <c r="AT75">
        <v>336402402</v>
      </c>
      <c r="AU75">
        <v>0</v>
      </c>
      <c r="AV75">
        <v>0</v>
      </c>
      <c r="AW75">
        <v>0</v>
      </c>
      <c r="AX75">
        <v>0</v>
      </c>
      <c r="AY75">
        <v>5266579</v>
      </c>
      <c r="AZ75">
        <v>8681</v>
      </c>
      <c r="BA75">
        <v>390583036</v>
      </c>
      <c r="BB75">
        <v>0</v>
      </c>
      <c r="BC75">
        <v>0</v>
      </c>
      <c r="BD75">
        <v>0</v>
      </c>
      <c r="BE75">
        <v>0</v>
      </c>
      <c r="BF75">
        <v>0</v>
      </c>
      <c r="BG75">
        <v>0</v>
      </c>
      <c r="BH75">
        <v>0</v>
      </c>
      <c r="BI75">
        <v>1717250</v>
      </c>
      <c r="BJ75">
        <v>0</v>
      </c>
      <c r="BK75">
        <v>0</v>
      </c>
      <c r="BL75">
        <v>0</v>
      </c>
      <c r="BM75">
        <v>0</v>
      </c>
      <c r="BN75">
        <v>0</v>
      </c>
      <c r="BO75">
        <v>0</v>
      </c>
      <c r="BP75">
        <v>0</v>
      </c>
      <c r="BQ75">
        <v>11072</v>
      </c>
      <c r="BR75">
        <v>9920</v>
      </c>
      <c r="BS75">
        <v>0</v>
      </c>
      <c r="BT75">
        <v>0</v>
      </c>
      <c r="BU75">
        <v>1152</v>
      </c>
      <c r="BV75">
        <v>14732311</v>
      </c>
      <c r="BW75">
        <v>16460633</v>
      </c>
      <c r="BX75">
        <v>407043669</v>
      </c>
      <c r="BY75">
        <v>0</v>
      </c>
      <c r="BZ75">
        <v>0</v>
      </c>
      <c r="CA75">
        <v>0</v>
      </c>
      <c r="CB75">
        <v>74618</v>
      </c>
      <c r="CC75">
        <v>74618</v>
      </c>
      <c r="CD75">
        <v>0</v>
      </c>
      <c r="CE75">
        <v>0</v>
      </c>
      <c r="CF75">
        <v>0</v>
      </c>
      <c r="CG75">
        <v>0</v>
      </c>
      <c r="CH75" s="65">
        <v>0</v>
      </c>
    </row>
    <row r="76" spans="1:86">
      <c r="A76">
        <v>201312</v>
      </c>
      <c r="B76">
        <v>20009</v>
      </c>
      <c r="C76">
        <v>11661612</v>
      </c>
      <c r="D76">
        <v>9306266</v>
      </c>
      <c r="E76">
        <v>2355346</v>
      </c>
      <c r="F76">
        <v>0</v>
      </c>
      <c r="G76">
        <v>184719</v>
      </c>
      <c r="H76">
        <v>780459</v>
      </c>
      <c r="I76">
        <v>1759606</v>
      </c>
      <c r="J76">
        <v>218242</v>
      </c>
      <c r="K76">
        <v>7675</v>
      </c>
      <c r="L76">
        <v>210054</v>
      </c>
      <c r="M76">
        <v>3618</v>
      </c>
      <c r="N76">
        <v>0</v>
      </c>
      <c r="O76">
        <v>390412</v>
      </c>
      <c r="P76">
        <v>1582</v>
      </c>
      <c r="Q76">
        <v>0</v>
      </c>
      <c r="R76">
        <v>1383021</v>
      </c>
      <c r="S76">
        <v>345860</v>
      </c>
      <c r="T76">
        <v>1037161</v>
      </c>
      <c r="U76">
        <v>249943</v>
      </c>
      <c r="V76">
        <v>0</v>
      </c>
      <c r="W76">
        <v>52873297</v>
      </c>
      <c r="X76">
        <v>363748773</v>
      </c>
      <c r="Y76">
        <v>2526</v>
      </c>
      <c r="Z76">
        <v>0</v>
      </c>
      <c r="AA76">
        <v>0</v>
      </c>
      <c r="AB76">
        <v>0</v>
      </c>
      <c r="AC76">
        <v>12959</v>
      </c>
      <c r="AD76">
        <v>0</v>
      </c>
      <c r="AE76">
        <v>0</v>
      </c>
      <c r="AF76">
        <v>0</v>
      </c>
      <c r="AG76">
        <v>0</v>
      </c>
      <c r="AH76">
        <v>0</v>
      </c>
      <c r="AI76">
        <v>0</v>
      </c>
      <c r="AJ76">
        <v>254</v>
      </c>
      <c r="AK76">
        <v>741</v>
      </c>
      <c r="AL76">
        <v>0</v>
      </c>
      <c r="AM76">
        <v>36960</v>
      </c>
      <c r="AN76">
        <v>107823</v>
      </c>
      <c r="AO76">
        <v>5226</v>
      </c>
      <c r="AP76">
        <v>417038502</v>
      </c>
      <c r="AQ76">
        <v>46469786</v>
      </c>
      <c r="AR76">
        <v>0</v>
      </c>
      <c r="AS76">
        <v>0</v>
      </c>
      <c r="AT76">
        <v>349074263</v>
      </c>
      <c r="AU76">
        <v>0</v>
      </c>
      <c r="AV76">
        <v>0</v>
      </c>
      <c r="AW76">
        <v>12996</v>
      </c>
      <c r="AX76">
        <v>0</v>
      </c>
      <c r="AY76">
        <v>3972878</v>
      </c>
      <c r="AZ76">
        <v>10354</v>
      </c>
      <c r="BA76">
        <v>399540277</v>
      </c>
      <c r="BB76">
        <v>0</v>
      </c>
      <c r="BC76">
        <v>0</v>
      </c>
      <c r="BD76">
        <v>0</v>
      </c>
      <c r="BE76">
        <v>0</v>
      </c>
      <c r="BF76">
        <v>0</v>
      </c>
      <c r="BG76">
        <v>0</v>
      </c>
      <c r="BH76">
        <v>0</v>
      </c>
      <c r="BI76">
        <v>1717250</v>
      </c>
      <c r="BJ76">
        <v>0</v>
      </c>
      <c r="BK76">
        <v>0</v>
      </c>
      <c r="BL76">
        <v>0</v>
      </c>
      <c r="BM76">
        <v>0</v>
      </c>
      <c r="BN76">
        <v>0</v>
      </c>
      <c r="BO76">
        <v>0</v>
      </c>
      <c r="BP76">
        <v>0</v>
      </c>
      <c r="BQ76">
        <v>13085</v>
      </c>
      <c r="BR76">
        <v>11503</v>
      </c>
      <c r="BS76">
        <v>0</v>
      </c>
      <c r="BT76">
        <v>0</v>
      </c>
      <c r="BU76">
        <v>1582</v>
      </c>
      <c r="BV76">
        <v>15767890</v>
      </c>
      <c r="BW76">
        <v>17498225</v>
      </c>
      <c r="BX76">
        <v>417038502</v>
      </c>
      <c r="BY76">
        <v>0</v>
      </c>
      <c r="BZ76">
        <v>0</v>
      </c>
      <c r="CA76">
        <v>0</v>
      </c>
      <c r="CB76">
        <v>74628</v>
      </c>
      <c r="CC76">
        <v>74628</v>
      </c>
      <c r="CD76">
        <v>0</v>
      </c>
      <c r="CE76">
        <v>0</v>
      </c>
      <c r="CF76">
        <v>0</v>
      </c>
      <c r="CG76">
        <v>0</v>
      </c>
      <c r="CH76" s="65">
        <v>0</v>
      </c>
    </row>
    <row r="77" spans="1:86">
      <c r="A77">
        <v>201412</v>
      </c>
      <c r="B77">
        <v>20009</v>
      </c>
      <c r="C77">
        <v>11641074</v>
      </c>
      <c r="D77">
        <v>8962319</v>
      </c>
      <c r="E77">
        <v>2678755</v>
      </c>
      <c r="F77">
        <v>0</v>
      </c>
      <c r="G77">
        <v>259580</v>
      </c>
      <c r="H77">
        <v>872088</v>
      </c>
      <c r="I77">
        <v>2066247</v>
      </c>
      <c r="J77">
        <v>274330</v>
      </c>
      <c r="K77">
        <v>1</v>
      </c>
      <c r="L77">
        <v>200732</v>
      </c>
      <c r="M77">
        <v>43</v>
      </c>
      <c r="N77">
        <v>4</v>
      </c>
      <c r="O77">
        <v>366077</v>
      </c>
      <c r="P77">
        <v>1786</v>
      </c>
      <c r="Q77">
        <v>0</v>
      </c>
      <c r="R77">
        <v>1775508</v>
      </c>
      <c r="S77">
        <v>435108</v>
      </c>
      <c r="T77">
        <v>1340400</v>
      </c>
      <c r="U77">
        <v>2846</v>
      </c>
      <c r="V77">
        <v>0</v>
      </c>
      <c r="W77">
        <v>70461460</v>
      </c>
      <c r="X77">
        <v>381055610</v>
      </c>
      <c r="Y77">
        <v>0</v>
      </c>
      <c r="Z77">
        <v>25346</v>
      </c>
      <c r="AA77">
        <v>0</v>
      </c>
      <c r="AB77">
        <v>0</v>
      </c>
      <c r="AC77">
        <v>13150</v>
      </c>
      <c r="AD77">
        <v>0</v>
      </c>
      <c r="AE77">
        <v>0</v>
      </c>
      <c r="AF77">
        <v>0</v>
      </c>
      <c r="AG77">
        <v>0</v>
      </c>
      <c r="AH77">
        <v>0</v>
      </c>
      <c r="AI77">
        <v>0</v>
      </c>
      <c r="AJ77">
        <v>0</v>
      </c>
      <c r="AK77">
        <v>310</v>
      </c>
      <c r="AL77">
        <v>0</v>
      </c>
      <c r="AM77">
        <v>37671</v>
      </c>
      <c r="AN77">
        <v>324245</v>
      </c>
      <c r="AO77">
        <v>5957</v>
      </c>
      <c r="AP77">
        <v>451926595</v>
      </c>
      <c r="AQ77">
        <v>42249988</v>
      </c>
      <c r="AR77">
        <v>0</v>
      </c>
      <c r="AS77">
        <v>0</v>
      </c>
      <c r="AT77">
        <v>387105754</v>
      </c>
      <c r="AU77">
        <v>0</v>
      </c>
      <c r="AV77">
        <v>0</v>
      </c>
      <c r="AW77">
        <v>25968</v>
      </c>
      <c r="AX77">
        <v>0</v>
      </c>
      <c r="AY77">
        <v>3671098</v>
      </c>
      <c r="AZ77">
        <v>35796</v>
      </c>
      <c r="BA77">
        <v>433088604</v>
      </c>
      <c r="BB77">
        <v>0</v>
      </c>
      <c r="BC77">
        <v>0</v>
      </c>
      <c r="BD77">
        <v>0</v>
      </c>
      <c r="BE77">
        <v>0</v>
      </c>
      <c r="BF77">
        <v>0</v>
      </c>
      <c r="BG77">
        <v>0</v>
      </c>
      <c r="BH77">
        <v>0</v>
      </c>
      <c r="BI77">
        <v>1717250</v>
      </c>
      <c r="BJ77">
        <v>0</v>
      </c>
      <c r="BK77">
        <v>0</v>
      </c>
      <c r="BL77">
        <v>0</v>
      </c>
      <c r="BM77">
        <v>0</v>
      </c>
      <c r="BN77">
        <v>0</v>
      </c>
      <c r="BO77">
        <v>0</v>
      </c>
      <c r="BP77">
        <v>0</v>
      </c>
      <c r="BQ77">
        <v>14236</v>
      </c>
      <c r="BR77">
        <v>13288</v>
      </c>
      <c r="BS77">
        <v>0</v>
      </c>
      <c r="BT77">
        <v>0</v>
      </c>
      <c r="BU77">
        <v>948</v>
      </c>
      <c r="BV77">
        <v>17106504</v>
      </c>
      <c r="BW77">
        <v>18837990</v>
      </c>
      <c r="BX77">
        <v>451926594</v>
      </c>
      <c r="BY77">
        <v>0</v>
      </c>
      <c r="BZ77">
        <v>0</v>
      </c>
      <c r="CA77">
        <v>0</v>
      </c>
      <c r="CB77">
        <v>74446</v>
      </c>
      <c r="CC77">
        <v>74446</v>
      </c>
      <c r="CD77">
        <v>0</v>
      </c>
      <c r="CE77">
        <v>0</v>
      </c>
      <c r="CF77">
        <v>0</v>
      </c>
      <c r="CG77">
        <v>0</v>
      </c>
      <c r="CH77" s="65">
        <v>0</v>
      </c>
    </row>
    <row r="78" spans="1:86">
      <c r="A78">
        <v>201512</v>
      </c>
      <c r="B78">
        <v>20009</v>
      </c>
      <c r="C78">
        <v>10693374</v>
      </c>
      <c r="D78">
        <v>7902334</v>
      </c>
      <c r="E78">
        <v>2791040</v>
      </c>
      <c r="F78">
        <v>0</v>
      </c>
      <c r="G78">
        <v>336278</v>
      </c>
      <c r="H78">
        <v>992118</v>
      </c>
      <c r="I78">
        <v>2135200</v>
      </c>
      <c r="J78">
        <v>124376</v>
      </c>
      <c r="K78">
        <v>7630</v>
      </c>
      <c r="L78">
        <v>241341</v>
      </c>
      <c r="M78">
        <v>1</v>
      </c>
      <c r="N78">
        <v>0</v>
      </c>
      <c r="O78">
        <v>113720</v>
      </c>
      <c r="P78">
        <v>1496</v>
      </c>
      <c r="Q78">
        <v>0</v>
      </c>
      <c r="R78">
        <v>1913640</v>
      </c>
      <c r="S78">
        <v>449414</v>
      </c>
      <c r="T78">
        <v>1464226</v>
      </c>
      <c r="U78">
        <v>608975</v>
      </c>
      <c r="V78">
        <v>0</v>
      </c>
      <c r="W78">
        <v>50916437</v>
      </c>
      <c r="X78">
        <v>385583290</v>
      </c>
      <c r="Y78">
        <v>0</v>
      </c>
      <c r="Z78">
        <v>0</v>
      </c>
      <c r="AA78">
        <v>0</v>
      </c>
      <c r="AB78">
        <v>0</v>
      </c>
      <c r="AC78">
        <v>14645</v>
      </c>
      <c r="AD78">
        <v>0</v>
      </c>
      <c r="AE78">
        <v>0</v>
      </c>
      <c r="AF78">
        <v>0</v>
      </c>
      <c r="AG78">
        <v>0</v>
      </c>
      <c r="AH78">
        <v>0</v>
      </c>
      <c r="AI78">
        <v>0</v>
      </c>
      <c r="AJ78">
        <v>42</v>
      </c>
      <c r="AK78">
        <v>0</v>
      </c>
      <c r="AL78">
        <v>102</v>
      </c>
      <c r="AM78">
        <v>33888</v>
      </c>
      <c r="AN78">
        <v>704985</v>
      </c>
      <c r="AO78">
        <v>4332</v>
      </c>
      <c r="AP78">
        <v>437866696</v>
      </c>
      <c r="AQ78">
        <v>24608112</v>
      </c>
      <c r="AR78">
        <v>0</v>
      </c>
      <c r="AS78">
        <v>0</v>
      </c>
      <c r="AT78">
        <v>389567763</v>
      </c>
      <c r="AU78">
        <v>0</v>
      </c>
      <c r="AV78">
        <v>0</v>
      </c>
      <c r="AW78">
        <v>28529</v>
      </c>
      <c r="AX78">
        <v>0</v>
      </c>
      <c r="AY78">
        <v>3341272</v>
      </c>
      <c r="AZ78">
        <v>19752</v>
      </c>
      <c r="BA78">
        <v>417565428</v>
      </c>
      <c r="BB78">
        <v>0</v>
      </c>
      <c r="BC78">
        <v>0</v>
      </c>
      <c r="BD78">
        <v>0</v>
      </c>
      <c r="BE78">
        <v>0</v>
      </c>
      <c r="BF78">
        <v>0</v>
      </c>
      <c r="BG78">
        <v>0</v>
      </c>
      <c r="BH78">
        <v>0</v>
      </c>
      <c r="BI78">
        <v>1717250</v>
      </c>
      <c r="BJ78">
        <v>0</v>
      </c>
      <c r="BK78">
        <v>0</v>
      </c>
      <c r="BL78">
        <v>0</v>
      </c>
      <c r="BM78">
        <v>0</v>
      </c>
      <c r="BN78">
        <v>0</v>
      </c>
      <c r="BO78">
        <v>0</v>
      </c>
      <c r="BP78">
        <v>0</v>
      </c>
      <c r="BQ78">
        <v>14784</v>
      </c>
      <c r="BR78">
        <v>14784</v>
      </c>
      <c r="BS78">
        <v>0</v>
      </c>
      <c r="BT78">
        <v>0</v>
      </c>
      <c r="BU78">
        <v>0</v>
      </c>
      <c r="BV78">
        <v>18569234</v>
      </c>
      <c r="BW78">
        <v>20301268</v>
      </c>
      <c r="BX78">
        <v>437866696</v>
      </c>
      <c r="BY78">
        <v>0</v>
      </c>
      <c r="BZ78">
        <v>0</v>
      </c>
      <c r="CA78">
        <v>0</v>
      </c>
      <c r="CB78">
        <v>74644</v>
      </c>
      <c r="CC78">
        <v>74644</v>
      </c>
      <c r="CD78">
        <v>0</v>
      </c>
      <c r="CE78">
        <v>0</v>
      </c>
      <c r="CF78">
        <v>0</v>
      </c>
      <c r="CG78">
        <v>0</v>
      </c>
      <c r="CH78" s="65">
        <v>0</v>
      </c>
    </row>
    <row r="79" spans="1:86">
      <c r="A79">
        <v>200512</v>
      </c>
      <c r="B79">
        <v>20010</v>
      </c>
      <c r="C79">
        <v>140250</v>
      </c>
      <c r="D79">
        <v>109184</v>
      </c>
      <c r="E79">
        <v>31066</v>
      </c>
      <c r="F79">
        <v>40</v>
      </c>
      <c r="G79">
        <v>524</v>
      </c>
      <c r="H79">
        <v>781</v>
      </c>
      <c r="I79">
        <v>30849</v>
      </c>
      <c r="J79">
        <v>-430</v>
      </c>
      <c r="K79">
        <v>0</v>
      </c>
      <c r="L79">
        <v>6283</v>
      </c>
      <c r="M79">
        <v>0</v>
      </c>
      <c r="N79">
        <v>0</v>
      </c>
      <c r="O79">
        <v>0</v>
      </c>
      <c r="P79">
        <v>0</v>
      </c>
      <c r="Q79">
        <v>0</v>
      </c>
      <c r="R79">
        <v>24136</v>
      </c>
      <c r="S79">
        <v>6843</v>
      </c>
      <c r="T79">
        <v>17293</v>
      </c>
      <c r="U79">
        <v>0</v>
      </c>
      <c r="V79">
        <v>0</v>
      </c>
      <c r="W79">
        <v>374981</v>
      </c>
      <c r="X79">
        <v>1201609</v>
      </c>
      <c r="Y79">
        <v>0</v>
      </c>
      <c r="Z79">
        <v>242505</v>
      </c>
      <c r="AA79">
        <v>0</v>
      </c>
      <c r="AB79">
        <v>295</v>
      </c>
      <c r="AC79">
        <v>0</v>
      </c>
      <c r="AD79">
        <v>0</v>
      </c>
      <c r="AE79">
        <v>0</v>
      </c>
      <c r="AF79">
        <v>0</v>
      </c>
      <c r="AG79">
        <v>0</v>
      </c>
      <c r="AH79">
        <v>0</v>
      </c>
      <c r="AI79">
        <v>0</v>
      </c>
      <c r="AJ79">
        <v>0</v>
      </c>
      <c r="AK79">
        <v>0</v>
      </c>
      <c r="AL79">
        <v>1565</v>
      </c>
      <c r="AM79">
        <v>0</v>
      </c>
      <c r="AN79">
        <v>1442</v>
      </c>
      <c r="AO79">
        <v>247</v>
      </c>
      <c r="AP79">
        <v>1822644</v>
      </c>
      <c r="AQ79">
        <v>0</v>
      </c>
      <c r="AR79">
        <v>0</v>
      </c>
      <c r="AS79">
        <v>0</v>
      </c>
      <c r="AT79">
        <v>0</v>
      </c>
      <c r="AU79">
        <v>0</v>
      </c>
      <c r="AV79">
        <v>1476003</v>
      </c>
      <c r="AW79">
        <v>6831</v>
      </c>
      <c r="AX79">
        <v>0</v>
      </c>
      <c r="AY79">
        <v>22808</v>
      </c>
      <c r="AZ79">
        <v>0</v>
      </c>
      <c r="BA79">
        <v>1505642</v>
      </c>
      <c r="BB79">
        <v>0</v>
      </c>
      <c r="BC79">
        <v>0</v>
      </c>
      <c r="BD79">
        <v>0</v>
      </c>
      <c r="BE79">
        <v>0</v>
      </c>
      <c r="BF79">
        <v>0</v>
      </c>
      <c r="BG79">
        <v>0</v>
      </c>
      <c r="BH79">
        <v>0</v>
      </c>
      <c r="BI79">
        <v>100000</v>
      </c>
      <c r="BJ79">
        <v>0</v>
      </c>
      <c r="BK79">
        <v>0</v>
      </c>
      <c r="BL79">
        <v>0</v>
      </c>
      <c r="BM79">
        <v>0</v>
      </c>
      <c r="BN79">
        <v>0</v>
      </c>
      <c r="BO79">
        <v>0</v>
      </c>
      <c r="BP79">
        <v>0</v>
      </c>
      <c r="BQ79">
        <v>0</v>
      </c>
      <c r="BR79">
        <v>0</v>
      </c>
      <c r="BS79">
        <v>0</v>
      </c>
      <c r="BT79">
        <v>0</v>
      </c>
      <c r="BU79">
        <v>0</v>
      </c>
      <c r="BV79">
        <v>217002</v>
      </c>
      <c r="BW79">
        <v>317002</v>
      </c>
      <c r="BX79">
        <v>1822644</v>
      </c>
      <c r="BY79">
        <v>0</v>
      </c>
      <c r="BZ79">
        <v>0</v>
      </c>
      <c r="CA79">
        <v>0</v>
      </c>
      <c r="CB79">
        <v>301</v>
      </c>
      <c r="CC79">
        <v>301</v>
      </c>
      <c r="CD79">
        <v>0</v>
      </c>
      <c r="CE79">
        <v>0</v>
      </c>
      <c r="CF79">
        <v>139</v>
      </c>
      <c r="CG79">
        <v>139</v>
      </c>
      <c r="CH79" s="65">
        <v>0</v>
      </c>
    </row>
    <row r="80" spans="1:86">
      <c r="A80">
        <v>200612</v>
      </c>
      <c r="B80">
        <v>20010</v>
      </c>
      <c r="C80">
        <v>68778</v>
      </c>
      <c r="D80">
        <v>51076</v>
      </c>
      <c r="E80">
        <v>17702</v>
      </c>
      <c r="F80">
        <v>40</v>
      </c>
      <c r="G80">
        <v>173</v>
      </c>
      <c r="H80">
        <v>488</v>
      </c>
      <c r="I80">
        <v>17427</v>
      </c>
      <c r="J80">
        <v>262</v>
      </c>
      <c r="K80">
        <v>0</v>
      </c>
      <c r="L80">
        <v>5973</v>
      </c>
      <c r="M80">
        <v>9</v>
      </c>
      <c r="N80">
        <v>444</v>
      </c>
      <c r="O80">
        <v>0</v>
      </c>
      <c r="P80">
        <v>0</v>
      </c>
      <c r="Q80">
        <v>0</v>
      </c>
      <c r="R80">
        <v>11263</v>
      </c>
      <c r="S80">
        <v>3068</v>
      </c>
      <c r="T80">
        <v>8195</v>
      </c>
      <c r="U80">
        <v>0</v>
      </c>
      <c r="V80">
        <v>0</v>
      </c>
      <c r="W80">
        <v>91255</v>
      </c>
      <c r="X80">
        <v>828310</v>
      </c>
      <c r="Y80">
        <v>0</v>
      </c>
      <c r="Z80">
        <v>234956</v>
      </c>
      <c r="AA80">
        <v>0</v>
      </c>
      <c r="AB80">
        <v>651</v>
      </c>
      <c r="AC80">
        <v>0</v>
      </c>
      <c r="AD80">
        <v>0</v>
      </c>
      <c r="AE80">
        <v>0</v>
      </c>
      <c r="AF80">
        <v>0</v>
      </c>
      <c r="AG80">
        <v>0</v>
      </c>
      <c r="AH80">
        <v>0</v>
      </c>
      <c r="AI80">
        <v>0</v>
      </c>
      <c r="AJ80">
        <v>0</v>
      </c>
      <c r="AK80">
        <v>0</v>
      </c>
      <c r="AL80">
        <v>1712</v>
      </c>
      <c r="AM80">
        <v>0</v>
      </c>
      <c r="AN80">
        <v>2018</v>
      </c>
      <c r="AO80">
        <v>259</v>
      </c>
      <c r="AP80">
        <v>1159161</v>
      </c>
      <c r="AQ80">
        <v>62257</v>
      </c>
      <c r="AR80">
        <v>0</v>
      </c>
      <c r="AS80">
        <v>0</v>
      </c>
      <c r="AT80">
        <v>909385</v>
      </c>
      <c r="AU80">
        <v>0</v>
      </c>
      <c r="AV80">
        <v>0</v>
      </c>
      <c r="AW80">
        <v>0</v>
      </c>
      <c r="AX80">
        <v>0</v>
      </c>
      <c r="AY80">
        <v>12298</v>
      </c>
      <c r="AZ80">
        <v>0</v>
      </c>
      <c r="BA80">
        <v>983940</v>
      </c>
      <c r="BB80">
        <v>0</v>
      </c>
      <c r="BC80">
        <v>24</v>
      </c>
      <c r="BD80">
        <v>0</v>
      </c>
      <c r="BE80">
        <v>0</v>
      </c>
      <c r="BF80">
        <v>0</v>
      </c>
      <c r="BG80">
        <v>24</v>
      </c>
      <c r="BH80">
        <v>0</v>
      </c>
      <c r="BI80">
        <v>100000</v>
      </c>
      <c r="BJ80">
        <v>0</v>
      </c>
      <c r="BK80">
        <v>0</v>
      </c>
      <c r="BL80">
        <v>0</v>
      </c>
      <c r="BM80">
        <v>0</v>
      </c>
      <c r="BN80">
        <v>0</v>
      </c>
      <c r="BO80">
        <v>0</v>
      </c>
      <c r="BP80">
        <v>0</v>
      </c>
      <c r="BQ80">
        <v>0</v>
      </c>
      <c r="BR80">
        <v>0</v>
      </c>
      <c r="BS80">
        <v>0</v>
      </c>
      <c r="BT80">
        <v>0</v>
      </c>
      <c r="BU80">
        <v>0</v>
      </c>
      <c r="BV80">
        <v>75197</v>
      </c>
      <c r="BW80">
        <v>175197</v>
      </c>
      <c r="BX80">
        <v>1159161</v>
      </c>
      <c r="BY80">
        <v>0</v>
      </c>
      <c r="BZ80">
        <v>0</v>
      </c>
      <c r="CA80">
        <v>0</v>
      </c>
      <c r="CB80">
        <v>147</v>
      </c>
      <c r="CC80">
        <v>147</v>
      </c>
      <c r="CD80">
        <v>0</v>
      </c>
      <c r="CE80">
        <v>0</v>
      </c>
      <c r="CF80">
        <v>69</v>
      </c>
      <c r="CG80">
        <v>69</v>
      </c>
      <c r="CH80" s="65">
        <v>0</v>
      </c>
    </row>
    <row r="81" spans="1:86">
      <c r="A81">
        <v>200712</v>
      </c>
      <c r="B81">
        <v>20010</v>
      </c>
      <c r="C81">
        <v>51792</v>
      </c>
      <c r="D81">
        <v>42044</v>
      </c>
      <c r="E81">
        <v>9748</v>
      </c>
      <c r="F81">
        <v>60</v>
      </c>
      <c r="G81">
        <v>150</v>
      </c>
      <c r="H81">
        <v>379</v>
      </c>
      <c r="I81">
        <v>9579</v>
      </c>
      <c r="J81">
        <v>763</v>
      </c>
      <c r="K81">
        <v>0</v>
      </c>
      <c r="L81">
        <v>6151</v>
      </c>
      <c r="M81">
        <v>0</v>
      </c>
      <c r="N81">
        <v>0</v>
      </c>
      <c r="O81">
        <v>0</v>
      </c>
      <c r="P81">
        <v>0</v>
      </c>
      <c r="Q81">
        <v>0</v>
      </c>
      <c r="R81">
        <v>4191</v>
      </c>
      <c r="S81">
        <v>913</v>
      </c>
      <c r="T81">
        <v>3278</v>
      </c>
      <c r="U81">
        <v>0</v>
      </c>
      <c r="V81">
        <v>0</v>
      </c>
      <c r="W81">
        <v>41644</v>
      </c>
      <c r="X81">
        <v>643541</v>
      </c>
      <c r="Y81">
        <v>0</v>
      </c>
      <c r="Z81">
        <v>114091</v>
      </c>
      <c r="AA81">
        <v>0</v>
      </c>
      <c r="AB81">
        <v>1147</v>
      </c>
      <c r="AC81">
        <v>0</v>
      </c>
      <c r="AD81">
        <v>0</v>
      </c>
      <c r="AE81">
        <v>0</v>
      </c>
      <c r="AF81">
        <v>0</v>
      </c>
      <c r="AG81">
        <v>0</v>
      </c>
      <c r="AH81">
        <v>0</v>
      </c>
      <c r="AI81">
        <v>0</v>
      </c>
      <c r="AJ81">
        <v>0</v>
      </c>
      <c r="AK81">
        <v>103</v>
      </c>
      <c r="AL81">
        <v>0</v>
      </c>
      <c r="AM81">
        <v>0</v>
      </c>
      <c r="AN81">
        <v>119572</v>
      </c>
      <c r="AO81">
        <v>222</v>
      </c>
      <c r="AP81">
        <v>920320</v>
      </c>
      <c r="AQ81">
        <v>12476</v>
      </c>
      <c r="AR81">
        <v>0</v>
      </c>
      <c r="AS81">
        <v>0</v>
      </c>
      <c r="AT81">
        <v>631318</v>
      </c>
      <c r="AU81">
        <v>0</v>
      </c>
      <c r="AV81">
        <v>0</v>
      </c>
      <c r="AW81">
        <v>0</v>
      </c>
      <c r="AX81">
        <v>0</v>
      </c>
      <c r="AY81">
        <v>168033</v>
      </c>
      <c r="AZ81">
        <v>0</v>
      </c>
      <c r="BA81">
        <v>811827</v>
      </c>
      <c r="BB81">
        <v>0</v>
      </c>
      <c r="BC81">
        <v>18</v>
      </c>
      <c r="BD81">
        <v>0</v>
      </c>
      <c r="BE81">
        <v>0</v>
      </c>
      <c r="BF81">
        <v>0</v>
      </c>
      <c r="BG81">
        <v>18</v>
      </c>
      <c r="BH81">
        <v>0</v>
      </c>
      <c r="BI81">
        <v>100000</v>
      </c>
      <c r="BJ81">
        <v>0</v>
      </c>
      <c r="BK81">
        <v>0</v>
      </c>
      <c r="BL81">
        <v>0</v>
      </c>
      <c r="BM81">
        <v>0</v>
      </c>
      <c r="BN81">
        <v>0</v>
      </c>
      <c r="BO81">
        <v>0</v>
      </c>
      <c r="BP81">
        <v>0</v>
      </c>
      <c r="BQ81">
        <v>0</v>
      </c>
      <c r="BR81">
        <v>0</v>
      </c>
      <c r="BS81">
        <v>0</v>
      </c>
      <c r="BT81">
        <v>0</v>
      </c>
      <c r="BU81">
        <v>0</v>
      </c>
      <c r="BV81">
        <v>8475</v>
      </c>
      <c r="BW81">
        <v>108475</v>
      </c>
      <c r="BX81">
        <v>920320</v>
      </c>
      <c r="BY81">
        <v>0</v>
      </c>
      <c r="BZ81">
        <v>0</v>
      </c>
      <c r="CA81">
        <v>0</v>
      </c>
      <c r="CB81">
        <v>100</v>
      </c>
      <c r="CC81">
        <v>100</v>
      </c>
      <c r="CD81">
        <v>0</v>
      </c>
      <c r="CE81">
        <v>0</v>
      </c>
      <c r="CF81">
        <v>61</v>
      </c>
      <c r="CG81">
        <v>61</v>
      </c>
      <c r="CH81" s="65">
        <v>0</v>
      </c>
    </row>
    <row r="82" spans="1:86">
      <c r="A82">
        <v>200812</v>
      </c>
      <c r="B82">
        <v>20010</v>
      </c>
      <c r="C82">
        <v>39298</v>
      </c>
      <c r="D82">
        <v>30919</v>
      </c>
      <c r="E82">
        <v>8379</v>
      </c>
      <c r="F82">
        <v>60</v>
      </c>
      <c r="G82">
        <v>47</v>
      </c>
      <c r="H82">
        <v>313</v>
      </c>
      <c r="I82">
        <v>8173</v>
      </c>
      <c r="J82">
        <v>583</v>
      </c>
      <c r="K82">
        <v>0</v>
      </c>
      <c r="L82">
        <v>6638</v>
      </c>
      <c r="M82">
        <v>7</v>
      </c>
      <c r="N82">
        <v>0</v>
      </c>
      <c r="O82">
        <v>0</v>
      </c>
      <c r="P82">
        <v>0</v>
      </c>
      <c r="Q82">
        <v>0</v>
      </c>
      <c r="R82">
        <v>2111</v>
      </c>
      <c r="S82">
        <v>525</v>
      </c>
      <c r="T82">
        <v>1586</v>
      </c>
      <c r="U82">
        <v>0</v>
      </c>
      <c r="V82">
        <v>0</v>
      </c>
      <c r="W82">
        <v>30720</v>
      </c>
      <c r="X82">
        <v>550215</v>
      </c>
      <c r="Y82">
        <v>0</v>
      </c>
      <c r="Z82">
        <v>0</v>
      </c>
      <c r="AA82">
        <v>0</v>
      </c>
      <c r="AB82">
        <v>1147</v>
      </c>
      <c r="AC82">
        <v>0</v>
      </c>
      <c r="AD82">
        <v>0</v>
      </c>
      <c r="AE82">
        <v>0</v>
      </c>
      <c r="AF82">
        <v>0</v>
      </c>
      <c r="AG82">
        <v>0</v>
      </c>
      <c r="AH82">
        <v>0</v>
      </c>
      <c r="AI82">
        <v>0</v>
      </c>
      <c r="AJ82">
        <v>0</v>
      </c>
      <c r="AK82">
        <v>0</v>
      </c>
      <c r="AL82">
        <v>0</v>
      </c>
      <c r="AM82">
        <v>0</v>
      </c>
      <c r="AN82">
        <v>119562</v>
      </c>
      <c r="AO82">
        <v>263</v>
      </c>
      <c r="AP82">
        <v>701907</v>
      </c>
      <c r="AQ82">
        <v>29700</v>
      </c>
      <c r="AR82">
        <v>0</v>
      </c>
      <c r="AS82">
        <v>0</v>
      </c>
      <c r="AT82">
        <v>538797</v>
      </c>
      <c r="AU82">
        <v>0</v>
      </c>
      <c r="AV82">
        <v>0</v>
      </c>
      <c r="AW82">
        <v>345</v>
      </c>
      <c r="AX82">
        <v>0</v>
      </c>
      <c r="AY82">
        <v>22999</v>
      </c>
      <c r="AZ82">
        <v>0</v>
      </c>
      <c r="BA82">
        <v>591841</v>
      </c>
      <c r="BB82">
        <v>0</v>
      </c>
      <c r="BC82">
        <v>5</v>
      </c>
      <c r="BD82">
        <v>0</v>
      </c>
      <c r="BE82">
        <v>0</v>
      </c>
      <c r="BF82">
        <v>0</v>
      </c>
      <c r="BG82">
        <v>5</v>
      </c>
      <c r="BH82">
        <v>0</v>
      </c>
      <c r="BI82">
        <v>100000</v>
      </c>
      <c r="BJ82">
        <v>0</v>
      </c>
      <c r="BK82">
        <v>0</v>
      </c>
      <c r="BL82">
        <v>0</v>
      </c>
      <c r="BM82">
        <v>0</v>
      </c>
      <c r="BN82">
        <v>0</v>
      </c>
      <c r="BO82">
        <v>0</v>
      </c>
      <c r="BP82">
        <v>0</v>
      </c>
      <c r="BQ82">
        <v>0</v>
      </c>
      <c r="BR82">
        <v>0</v>
      </c>
      <c r="BS82">
        <v>0</v>
      </c>
      <c r="BT82">
        <v>0</v>
      </c>
      <c r="BU82">
        <v>0</v>
      </c>
      <c r="BV82">
        <v>10061</v>
      </c>
      <c r="BW82">
        <v>110061</v>
      </c>
      <c r="BX82">
        <v>701907</v>
      </c>
      <c r="BY82">
        <v>0</v>
      </c>
      <c r="BZ82">
        <v>0</v>
      </c>
      <c r="CA82">
        <v>0</v>
      </c>
      <c r="CB82">
        <v>100</v>
      </c>
      <c r="CC82">
        <v>100</v>
      </c>
      <c r="CD82">
        <v>0</v>
      </c>
      <c r="CE82">
        <v>0</v>
      </c>
      <c r="CF82">
        <v>61</v>
      </c>
      <c r="CG82">
        <v>61</v>
      </c>
      <c r="CH82" s="65">
        <v>0</v>
      </c>
    </row>
    <row r="83" spans="1:86">
      <c r="A83">
        <v>200912</v>
      </c>
      <c r="B83">
        <v>20010</v>
      </c>
      <c r="C83">
        <v>35267</v>
      </c>
      <c r="D83">
        <v>26976</v>
      </c>
      <c r="E83">
        <v>8291</v>
      </c>
      <c r="F83">
        <v>60</v>
      </c>
      <c r="G83">
        <v>35</v>
      </c>
      <c r="H83">
        <v>268</v>
      </c>
      <c r="I83">
        <v>8118</v>
      </c>
      <c r="J83">
        <v>-932</v>
      </c>
      <c r="K83">
        <v>3961</v>
      </c>
      <c r="L83">
        <v>7892</v>
      </c>
      <c r="M83">
        <v>0</v>
      </c>
      <c r="N83">
        <v>0</v>
      </c>
      <c r="O83">
        <v>0</v>
      </c>
      <c r="P83">
        <v>0</v>
      </c>
      <c r="Q83">
        <v>0</v>
      </c>
      <c r="R83">
        <v>3255</v>
      </c>
      <c r="S83">
        <v>791</v>
      </c>
      <c r="T83">
        <v>2464</v>
      </c>
      <c r="U83">
        <v>0</v>
      </c>
      <c r="V83">
        <v>0</v>
      </c>
      <c r="W83">
        <v>161003</v>
      </c>
      <c r="X83">
        <v>454506</v>
      </c>
      <c r="Y83">
        <v>0</v>
      </c>
      <c r="Z83">
        <v>84368</v>
      </c>
      <c r="AA83">
        <v>0</v>
      </c>
      <c r="AB83">
        <v>1148</v>
      </c>
      <c r="AC83">
        <v>0</v>
      </c>
      <c r="AD83">
        <v>0</v>
      </c>
      <c r="AE83">
        <v>0</v>
      </c>
      <c r="AF83">
        <v>0</v>
      </c>
      <c r="AG83">
        <v>0</v>
      </c>
      <c r="AH83">
        <v>0</v>
      </c>
      <c r="AI83">
        <v>0</v>
      </c>
      <c r="AJ83">
        <v>0</v>
      </c>
      <c r="AK83">
        <v>0</v>
      </c>
      <c r="AL83">
        <v>0</v>
      </c>
      <c r="AM83">
        <v>0</v>
      </c>
      <c r="AN83">
        <v>404</v>
      </c>
      <c r="AO83">
        <v>319</v>
      </c>
      <c r="AP83">
        <v>701748</v>
      </c>
      <c r="AQ83">
        <v>80671</v>
      </c>
      <c r="AR83">
        <v>0</v>
      </c>
      <c r="AS83">
        <v>0</v>
      </c>
      <c r="AT83">
        <v>481004</v>
      </c>
      <c r="AU83">
        <v>0</v>
      </c>
      <c r="AV83">
        <v>0</v>
      </c>
      <c r="AW83">
        <v>536</v>
      </c>
      <c r="AX83">
        <v>0</v>
      </c>
      <c r="AY83">
        <v>27012</v>
      </c>
      <c r="AZ83">
        <v>0</v>
      </c>
      <c r="BA83">
        <v>589223</v>
      </c>
      <c r="BB83">
        <v>0</v>
      </c>
      <c r="BC83">
        <v>0</v>
      </c>
      <c r="BD83">
        <v>0</v>
      </c>
      <c r="BE83">
        <v>0</v>
      </c>
      <c r="BF83">
        <v>0</v>
      </c>
      <c r="BG83">
        <v>0</v>
      </c>
      <c r="BH83">
        <v>0</v>
      </c>
      <c r="BI83">
        <v>100000</v>
      </c>
      <c r="BJ83">
        <v>0</v>
      </c>
      <c r="BK83">
        <v>0</v>
      </c>
      <c r="BL83">
        <v>0</v>
      </c>
      <c r="BM83">
        <v>0</v>
      </c>
      <c r="BN83">
        <v>0</v>
      </c>
      <c r="BO83">
        <v>0</v>
      </c>
      <c r="BP83">
        <v>0</v>
      </c>
      <c r="BQ83">
        <v>0</v>
      </c>
      <c r="BR83">
        <v>0</v>
      </c>
      <c r="BS83">
        <v>0</v>
      </c>
      <c r="BT83">
        <v>0</v>
      </c>
      <c r="BU83">
        <v>0</v>
      </c>
      <c r="BV83">
        <v>12525</v>
      </c>
      <c r="BW83">
        <v>112525</v>
      </c>
      <c r="BX83">
        <v>701748</v>
      </c>
      <c r="BY83">
        <v>0</v>
      </c>
      <c r="BZ83">
        <v>0</v>
      </c>
      <c r="CA83">
        <v>0</v>
      </c>
      <c r="CB83">
        <v>100</v>
      </c>
      <c r="CC83">
        <v>100</v>
      </c>
      <c r="CD83">
        <v>0</v>
      </c>
      <c r="CE83">
        <v>0</v>
      </c>
      <c r="CF83">
        <v>62</v>
      </c>
      <c r="CG83">
        <v>62</v>
      </c>
      <c r="CH83" s="65">
        <v>0</v>
      </c>
    </row>
    <row r="84" spans="1:86">
      <c r="A84">
        <v>201012</v>
      </c>
      <c r="B84">
        <v>20010</v>
      </c>
      <c r="C84">
        <v>28416</v>
      </c>
      <c r="D84">
        <v>20832</v>
      </c>
      <c r="E84">
        <v>7584</v>
      </c>
      <c r="F84">
        <v>40</v>
      </c>
      <c r="G84">
        <v>33</v>
      </c>
      <c r="H84">
        <v>259</v>
      </c>
      <c r="I84">
        <v>7398</v>
      </c>
      <c r="J84">
        <v>3108</v>
      </c>
      <c r="K84">
        <v>4000</v>
      </c>
      <c r="L84">
        <v>9676</v>
      </c>
      <c r="M84">
        <v>0</v>
      </c>
      <c r="N84">
        <v>0</v>
      </c>
      <c r="O84">
        <v>0</v>
      </c>
      <c r="P84">
        <v>0</v>
      </c>
      <c r="Q84">
        <v>0</v>
      </c>
      <c r="R84">
        <v>4830</v>
      </c>
      <c r="S84">
        <v>1211</v>
      </c>
      <c r="T84">
        <v>3619</v>
      </c>
      <c r="U84">
        <v>0</v>
      </c>
      <c r="V84">
        <v>0</v>
      </c>
      <c r="W84">
        <v>104963</v>
      </c>
      <c r="X84">
        <v>333181</v>
      </c>
      <c r="Y84">
        <v>0</v>
      </c>
      <c r="Z84">
        <v>95366</v>
      </c>
      <c r="AA84">
        <v>0</v>
      </c>
      <c r="AB84">
        <v>210</v>
      </c>
      <c r="AC84">
        <v>0</v>
      </c>
      <c r="AD84">
        <v>0</v>
      </c>
      <c r="AE84">
        <v>0</v>
      </c>
      <c r="AF84">
        <v>0</v>
      </c>
      <c r="AG84">
        <v>0</v>
      </c>
      <c r="AH84">
        <v>0</v>
      </c>
      <c r="AI84">
        <v>0</v>
      </c>
      <c r="AJ84">
        <v>0</v>
      </c>
      <c r="AK84">
        <v>0</v>
      </c>
      <c r="AL84">
        <v>234</v>
      </c>
      <c r="AM84">
        <v>0</v>
      </c>
      <c r="AN84">
        <v>1900</v>
      </c>
      <c r="AO84">
        <v>338</v>
      </c>
      <c r="AP84">
        <v>536192</v>
      </c>
      <c r="AQ84">
        <v>36850</v>
      </c>
      <c r="AR84">
        <v>0</v>
      </c>
      <c r="AS84">
        <v>0</v>
      </c>
      <c r="AT84">
        <v>302051</v>
      </c>
      <c r="AU84">
        <v>0</v>
      </c>
      <c r="AV84">
        <v>0</v>
      </c>
      <c r="AW84">
        <v>1435</v>
      </c>
      <c r="AX84">
        <v>0</v>
      </c>
      <c r="AY84">
        <v>79712</v>
      </c>
      <c r="AZ84">
        <v>0</v>
      </c>
      <c r="BA84">
        <v>420048</v>
      </c>
      <c r="BB84">
        <v>0</v>
      </c>
      <c r="BC84">
        <v>0</v>
      </c>
      <c r="BD84">
        <v>0</v>
      </c>
      <c r="BE84">
        <v>0</v>
      </c>
      <c r="BF84">
        <v>0</v>
      </c>
      <c r="BG84">
        <v>0</v>
      </c>
      <c r="BH84">
        <v>0</v>
      </c>
      <c r="BI84">
        <v>100000</v>
      </c>
      <c r="BJ84">
        <v>0</v>
      </c>
      <c r="BK84">
        <v>0</v>
      </c>
      <c r="BL84">
        <v>0</v>
      </c>
      <c r="BM84">
        <v>0</v>
      </c>
      <c r="BN84">
        <v>0</v>
      </c>
      <c r="BO84">
        <v>0</v>
      </c>
      <c r="BP84">
        <v>0</v>
      </c>
      <c r="BQ84">
        <v>0</v>
      </c>
      <c r="BR84">
        <v>0</v>
      </c>
      <c r="BS84">
        <v>0</v>
      </c>
      <c r="BT84">
        <v>0</v>
      </c>
      <c r="BU84">
        <v>0</v>
      </c>
      <c r="BV84">
        <v>16144</v>
      </c>
      <c r="BW84">
        <v>116144</v>
      </c>
      <c r="BX84">
        <v>536192</v>
      </c>
      <c r="BY84">
        <v>0</v>
      </c>
      <c r="BZ84">
        <v>0</v>
      </c>
      <c r="CA84">
        <v>0</v>
      </c>
      <c r="CB84">
        <v>100</v>
      </c>
      <c r="CC84">
        <v>100</v>
      </c>
      <c r="CD84">
        <v>0</v>
      </c>
      <c r="CE84">
        <v>0</v>
      </c>
      <c r="CF84">
        <v>64</v>
      </c>
      <c r="CG84">
        <v>64</v>
      </c>
      <c r="CH84" s="65">
        <v>0</v>
      </c>
    </row>
    <row r="85" spans="1:86">
      <c r="A85">
        <v>201112</v>
      </c>
      <c r="B85">
        <v>20010</v>
      </c>
      <c r="C85">
        <v>19271</v>
      </c>
      <c r="D85">
        <v>13455</v>
      </c>
      <c r="E85">
        <v>5816</v>
      </c>
      <c r="F85">
        <v>30</v>
      </c>
      <c r="G85">
        <v>42</v>
      </c>
      <c r="H85">
        <v>202</v>
      </c>
      <c r="I85">
        <v>5686</v>
      </c>
      <c r="J85">
        <v>-1316</v>
      </c>
      <c r="K85">
        <v>5703</v>
      </c>
      <c r="L85">
        <v>7168</v>
      </c>
      <c r="M85">
        <v>0</v>
      </c>
      <c r="N85">
        <v>0</v>
      </c>
      <c r="O85">
        <v>0</v>
      </c>
      <c r="P85">
        <v>0</v>
      </c>
      <c r="Q85">
        <v>0</v>
      </c>
      <c r="R85">
        <v>2905</v>
      </c>
      <c r="S85">
        <v>727</v>
      </c>
      <c r="T85">
        <v>2178</v>
      </c>
      <c r="U85">
        <v>0</v>
      </c>
      <c r="V85">
        <v>0</v>
      </c>
      <c r="W85">
        <v>66755</v>
      </c>
      <c r="X85">
        <v>215139</v>
      </c>
      <c r="Y85">
        <v>0</v>
      </c>
      <c r="Z85">
        <v>96007</v>
      </c>
      <c r="AA85">
        <v>0</v>
      </c>
      <c r="AB85">
        <v>210</v>
      </c>
      <c r="AC85">
        <v>0</v>
      </c>
      <c r="AD85">
        <v>0</v>
      </c>
      <c r="AE85">
        <v>0</v>
      </c>
      <c r="AF85">
        <v>0</v>
      </c>
      <c r="AG85">
        <v>0</v>
      </c>
      <c r="AH85">
        <v>0</v>
      </c>
      <c r="AI85">
        <v>0</v>
      </c>
      <c r="AJ85">
        <v>0</v>
      </c>
      <c r="AK85">
        <v>8</v>
      </c>
      <c r="AL85">
        <v>234</v>
      </c>
      <c r="AM85">
        <v>0</v>
      </c>
      <c r="AN85">
        <v>1897</v>
      </c>
      <c r="AO85">
        <v>306</v>
      </c>
      <c r="AP85">
        <v>380556</v>
      </c>
      <c r="AQ85">
        <v>0</v>
      </c>
      <c r="AR85">
        <v>0</v>
      </c>
      <c r="AS85">
        <v>0</v>
      </c>
      <c r="AT85">
        <v>215375</v>
      </c>
      <c r="AU85">
        <v>0</v>
      </c>
      <c r="AV85">
        <v>0</v>
      </c>
      <c r="AW85">
        <v>727</v>
      </c>
      <c r="AX85">
        <v>0</v>
      </c>
      <c r="AY85">
        <v>46132</v>
      </c>
      <c r="AZ85">
        <v>0</v>
      </c>
      <c r="BA85">
        <v>262234</v>
      </c>
      <c r="BB85">
        <v>0</v>
      </c>
      <c r="BC85">
        <v>0</v>
      </c>
      <c r="BD85">
        <v>0</v>
      </c>
      <c r="BE85">
        <v>0</v>
      </c>
      <c r="BF85">
        <v>0</v>
      </c>
      <c r="BG85">
        <v>0</v>
      </c>
      <c r="BH85">
        <v>0</v>
      </c>
      <c r="BI85">
        <v>100000</v>
      </c>
      <c r="BJ85">
        <v>0</v>
      </c>
      <c r="BK85">
        <v>0</v>
      </c>
      <c r="BL85">
        <v>0</v>
      </c>
      <c r="BM85">
        <v>0</v>
      </c>
      <c r="BN85">
        <v>0</v>
      </c>
      <c r="BO85">
        <v>0</v>
      </c>
      <c r="BP85">
        <v>0</v>
      </c>
      <c r="BQ85">
        <v>0</v>
      </c>
      <c r="BR85">
        <v>0</v>
      </c>
      <c r="BS85">
        <v>0</v>
      </c>
      <c r="BT85">
        <v>0</v>
      </c>
      <c r="BU85">
        <v>0</v>
      </c>
      <c r="BV85">
        <v>18322</v>
      </c>
      <c r="BW85">
        <v>118322</v>
      </c>
      <c r="BX85">
        <v>380556</v>
      </c>
      <c r="BY85">
        <v>0</v>
      </c>
      <c r="BZ85">
        <v>0</v>
      </c>
      <c r="CA85">
        <v>0</v>
      </c>
      <c r="CB85">
        <v>100</v>
      </c>
      <c r="CC85">
        <v>100</v>
      </c>
      <c r="CD85">
        <v>0</v>
      </c>
      <c r="CE85">
        <v>0</v>
      </c>
      <c r="CF85">
        <v>150</v>
      </c>
      <c r="CG85">
        <v>150</v>
      </c>
      <c r="CH85" s="65">
        <v>0</v>
      </c>
    </row>
    <row r="86" spans="1:86">
      <c r="A86">
        <v>201212</v>
      </c>
      <c r="B86">
        <v>20010</v>
      </c>
      <c r="C86">
        <v>14966</v>
      </c>
      <c r="D86">
        <v>8943</v>
      </c>
      <c r="E86">
        <v>6023</v>
      </c>
      <c r="F86">
        <v>30</v>
      </c>
      <c r="G86">
        <v>42</v>
      </c>
      <c r="H86">
        <v>192</v>
      </c>
      <c r="I86">
        <v>5903</v>
      </c>
      <c r="J86">
        <v>-731</v>
      </c>
      <c r="K86">
        <v>3248</v>
      </c>
      <c r="L86">
        <v>6707</v>
      </c>
      <c r="M86">
        <v>3</v>
      </c>
      <c r="N86">
        <v>-28</v>
      </c>
      <c r="O86">
        <v>0</v>
      </c>
      <c r="P86">
        <v>0</v>
      </c>
      <c r="Q86">
        <v>0</v>
      </c>
      <c r="R86">
        <v>1738</v>
      </c>
      <c r="S86">
        <v>435</v>
      </c>
      <c r="T86">
        <v>1303</v>
      </c>
      <c r="U86">
        <v>0</v>
      </c>
      <c r="V86">
        <v>0</v>
      </c>
      <c r="W86">
        <v>36512</v>
      </c>
      <c r="X86">
        <v>160742</v>
      </c>
      <c r="Y86">
        <v>0</v>
      </c>
      <c r="Z86">
        <v>96634</v>
      </c>
      <c r="AA86">
        <v>0</v>
      </c>
      <c r="AB86">
        <v>210</v>
      </c>
      <c r="AC86">
        <v>0</v>
      </c>
      <c r="AD86">
        <v>0</v>
      </c>
      <c r="AE86">
        <v>0</v>
      </c>
      <c r="AF86">
        <v>0</v>
      </c>
      <c r="AG86">
        <v>0</v>
      </c>
      <c r="AH86">
        <v>0</v>
      </c>
      <c r="AI86">
        <v>0</v>
      </c>
      <c r="AJ86">
        <v>0</v>
      </c>
      <c r="AK86">
        <v>8</v>
      </c>
      <c r="AL86">
        <v>234</v>
      </c>
      <c r="AM86">
        <v>0</v>
      </c>
      <c r="AN86">
        <v>1896</v>
      </c>
      <c r="AO86">
        <v>321</v>
      </c>
      <c r="AP86">
        <v>296557</v>
      </c>
      <c r="AQ86">
        <v>0</v>
      </c>
      <c r="AR86">
        <v>0</v>
      </c>
      <c r="AS86">
        <v>0</v>
      </c>
      <c r="AT86">
        <v>158483</v>
      </c>
      <c r="AU86">
        <v>0</v>
      </c>
      <c r="AV86">
        <v>0</v>
      </c>
      <c r="AW86">
        <v>435</v>
      </c>
      <c r="AX86">
        <v>0</v>
      </c>
      <c r="AY86">
        <v>18015</v>
      </c>
      <c r="AZ86">
        <v>0</v>
      </c>
      <c r="BA86">
        <v>176933</v>
      </c>
      <c r="BB86">
        <v>0</v>
      </c>
      <c r="BC86">
        <v>0</v>
      </c>
      <c r="BD86">
        <v>0</v>
      </c>
      <c r="BE86">
        <v>0</v>
      </c>
      <c r="BF86">
        <v>0</v>
      </c>
      <c r="BG86">
        <v>0</v>
      </c>
      <c r="BH86">
        <v>0</v>
      </c>
      <c r="BI86">
        <v>100000</v>
      </c>
      <c r="BJ86">
        <v>0</v>
      </c>
      <c r="BK86">
        <v>0</v>
      </c>
      <c r="BL86">
        <v>0</v>
      </c>
      <c r="BM86">
        <v>0</v>
      </c>
      <c r="BN86">
        <v>0</v>
      </c>
      <c r="BO86">
        <v>0</v>
      </c>
      <c r="BP86">
        <v>0</v>
      </c>
      <c r="BQ86">
        <v>0</v>
      </c>
      <c r="BR86">
        <v>0</v>
      </c>
      <c r="BS86">
        <v>0</v>
      </c>
      <c r="BT86">
        <v>0</v>
      </c>
      <c r="BU86">
        <v>0</v>
      </c>
      <c r="BV86">
        <v>19624</v>
      </c>
      <c r="BW86">
        <v>119624</v>
      </c>
      <c r="BX86">
        <v>296557</v>
      </c>
      <c r="BY86">
        <v>0</v>
      </c>
      <c r="BZ86">
        <v>0</v>
      </c>
      <c r="CA86">
        <v>0</v>
      </c>
      <c r="CB86">
        <v>100</v>
      </c>
      <c r="CC86">
        <v>100</v>
      </c>
      <c r="CD86">
        <v>0</v>
      </c>
      <c r="CE86">
        <v>0</v>
      </c>
      <c r="CF86">
        <v>67</v>
      </c>
      <c r="CG86">
        <v>67</v>
      </c>
      <c r="CH86" s="65">
        <v>0</v>
      </c>
    </row>
    <row r="87" spans="1:86">
      <c r="C87" s="54"/>
      <c r="D87" s="65"/>
      <c r="E87" s="65"/>
      <c r="F87" s="65"/>
      <c r="G87" s="65"/>
      <c r="H87" s="65"/>
      <c r="I87" s="65"/>
      <c r="J87" s="65"/>
      <c r="K87" s="65"/>
      <c r="L87" s="65"/>
      <c r="M87" s="65"/>
      <c r="N87" s="65"/>
      <c r="O87" s="65"/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5"/>
      <c r="BR87" s="65"/>
      <c r="BS87" s="65"/>
      <c r="BT87" s="65"/>
      <c r="BU87" s="65"/>
      <c r="BV87" s="65"/>
      <c r="BW87" s="65"/>
      <c r="BX87" s="65"/>
      <c r="BY87" s="65"/>
      <c r="BZ87" s="65"/>
      <c r="CA87" s="65"/>
      <c r="CB87" s="65"/>
      <c r="CC87" s="65"/>
      <c r="CD87" s="65"/>
      <c r="CE87" s="65"/>
      <c r="CF87" s="65"/>
      <c r="CG87" s="65"/>
      <c r="CH87" s="65"/>
    </row>
    <row r="88" spans="1:86">
      <c r="C88" s="54"/>
      <c r="D88" s="65"/>
      <c r="E88" s="65"/>
      <c r="F88" s="65"/>
      <c r="G88" s="65"/>
      <c r="H88" s="65"/>
      <c r="I88" s="65"/>
      <c r="J88" s="65"/>
      <c r="K88" s="65"/>
      <c r="L88" s="65"/>
      <c r="M88" s="65"/>
      <c r="N88" s="65"/>
      <c r="O88" s="65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5"/>
      <c r="BR88" s="65"/>
      <c r="BS88" s="65"/>
      <c r="BT88" s="65"/>
      <c r="BU88" s="65"/>
      <c r="BV88" s="65"/>
      <c r="BW88" s="65"/>
      <c r="BX88" s="65"/>
      <c r="BY88" s="65"/>
      <c r="BZ88" s="65"/>
      <c r="CA88" s="65"/>
      <c r="CB88" s="65"/>
      <c r="CC88" s="65"/>
      <c r="CD88" s="65"/>
      <c r="CE88" s="65"/>
      <c r="CF88" s="65"/>
      <c r="CG88" s="65"/>
      <c r="CH88" s="65"/>
    </row>
    <row r="89" spans="1:86">
      <c r="C89" s="54"/>
      <c r="D89" s="65"/>
      <c r="E89" s="65"/>
      <c r="F89" s="65"/>
      <c r="G89" s="65"/>
      <c r="H89" s="65"/>
      <c r="I89" s="65"/>
      <c r="J89" s="65"/>
      <c r="K89" s="65"/>
      <c r="L89" s="65"/>
      <c r="M89" s="65"/>
      <c r="N89" s="65"/>
      <c r="O89" s="65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5"/>
      <c r="BR89" s="65"/>
      <c r="BS89" s="65"/>
      <c r="BT89" s="65"/>
      <c r="BU89" s="65"/>
      <c r="BV89" s="65"/>
      <c r="BW89" s="65"/>
      <c r="BX89" s="65"/>
      <c r="BY89" s="65"/>
      <c r="BZ89" s="65"/>
      <c r="CA89" s="65"/>
      <c r="CB89" s="65"/>
      <c r="CC89" s="65"/>
      <c r="CD89" s="65"/>
      <c r="CE89" s="65"/>
      <c r="CF89" s="65"/>
      <c r="CG89" s="65"/>
      <c r="CH89" s="65"/>
    </row>
    <row r="90" spans="1:86">
      <c r="C90" s="54"/>
      <c r="D90" s="65"/>
      <c r="E90" s="65"/>
      <c r="F90" s="65"/>
      <c r="G90" s="65"/>
      <c r="H90" s="65"/>
      <c r="I90" s="65"/>
      <c r="J90" s="65"/>
      <c r="K90" s="65"/>
      <c r="L90" s="65"/>
      <c r="M90" s="65"/>
      <c r="N90" s="65"/>
      <c r="O90" s="65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5"/>
      <c r="BR90" s="65"/>
      <c r="BS90" s="65"/>
      <c r="BT90" s="65"/>
      <c r="BU90" s="65"/>
      <c r="BV90" s="65"/>
      <c r="BW90" s="65"/>
      <c r="BX90" s="65"/>
      <c r="BY90" s="65"/>
      <c r="BZ90" s="65"/>
      <c r="CA90" s="65"/>
      <c r="CB90" s="65"/>
      <c r="CC90" s="65"/>
      <c r="CD90" s="65"/>
      <c r="CE90" s="65"/>
      <c r="CF90" s="65"/>
      <c r="CG90" s="65"/>
      <c r="CH90" s="65"/>
    </row>
    <row r="91" spans="1:86">
      <c r="C91" s="54"/>
      <c r="D91" s="65"/>
      <c r="E91" s="65"/>
      <c r="F91" s="65"/>
      <c r="G91" s="65"/>
      <c r="H91" s="65"/>
      <c r="I91" s="65"/>
      <c r="J91" s="65"/>
      <c r="K91" s="65"/>
      <c r="L91" s="65"/>
      <c r="M91" s="65"/>
      <c r="N91" s="65"/>
      <c r="O91" s="65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5"/>
      <c r="BR91" s="65"/>
      <c r="BS91" s="65"/>
      <c r="BT91" s="65"/>
      <c r="BU91" s="65"/>
      <c r="BV91" s="65"/>
      <c r="BW91" s="65"/>
      <c r="BX91" s="65"/>
      <c r="BY91" s="65"/>
      <c r="BZ91" s="65"/>
      <c r="CA91" s="65"/>
      <c r="CB91" s="65"/>
      <c r="CC91" s="65"/>
      <c r="CD91" s="65"/>
      <c r="CE91" s="65"/>
      <c r="CF91" s="65"/>
      <c r="CG91" s="65"/>
      <c r="CH91" s="65"/>
    </row>
    <row r="92" spans="1:86">
      <c r="C92" s="54"/>
      <c r="D92" s="65"/>
      <c r="E92" s="65"/>
      <c r="F92" s="65"/>
      <c r="G92" s="65"/>
      <c r="H92" s="65"/>
      <c r="I92" s="65"/>
      <c r="J92" s="65"/>
      <c r="K92" s="65"/>
      <c r="L92" s="65"/>
      <c r="M92" s="65"/>
      <c r="N92" s="65"/>
      <c r="O92" s="65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5"/>
      <c r="BR92" s="65"/>
      <c r="BS92" s="65"/>
      <c r="BT92" s="65"/>
      <c r="BU92" s="65"/>
      <c r="BV92" s="65"/>
      <c r="BW92" s="65"/>
      <c r="BX92" s="65"/>
      <c r="BY92" s="65"/>
      <c r="BZ92" s="65"/>
      <c r="CA92" s="65"/>
      <c r="CB92" s="65"/>
      <c r="CC92" s="65"/>
      <c r="CD92" s="65"/>
      <c r="CE92" s="65"/>
      <c r="CF92" s="65"/>
      <c r="CG92" s="65"/>
      <c r="CH92" s="65"/>
    </row>
    <row r="93" spans="1:86">
      <c r="C93" s="54"/>
      <c r="D93" s="65"/>
      <c r="E93" s="65"/>
      <c r="F93" s="65"/>
      <c r="G93" s="65"/>
      <c r="H93" s="65"/>
      <c r="I93" s="65"/>
      <c r="J93" s="65"/>
      <c r="K93" s="65"/>
      <c r="L93" s="65"/>
      <c r="M93" s="65"/>
      <c r="N93" s="65"/>
      <c r="O93" s="65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5"/>
      <c r="BR93" s="65"/>
      <c r="BS93" s="65"/>
      <c r="BT93" s="65"/>
      <c r="BU93" s="65"/>
      <c r="BV93" s="65"/>
      <c r="BW93" s="65"/>
      <c r="BX93" s="65"/>
      <c r="BY93" s="65"/>
      <c r="BZ93" s="65"/>
      <c r="CA93" s="65"/>
      <c r="CB93" s="65"/>
      <c r="CC93" s="65"/>
      <c r="CD93" s="65"/>
      <c r="CE93" s="65"/>
      <c r="CF93" s="65"/>
      <c r="CG93" s="65"/>
      <c r="CH93" s="65"/>
    </row>
  </sheetData>
  <sheetProtection password="BF77" sheet="1"/>
  <pageMargins left="0.7" right="0.7" top="0.75" bottom="0.75" header="0.3" footer="0.3"/>
  <pageSetup paperSize="9" orientation="portrait" horizontalDpi="300" verticalDpi="3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Ark9">
    <tabColor theme="2"/>
  </sheetPr>
  <dimension ref="A1:CQ60"/>
  <sheetViews>
    <sheetView workbookViewId="0">
      <pane xSplit="3" ySplit="1" topLeftCell="D2" activePane="bottomRight" state="frozen"/>
      <selection pane="topRight" activeCell="D1" sqref="D1"/>
      <selection pane="bottomLeft" activeCell="A2" sqref="A2"/>
      <selection pane="bottomRight" activeCell="J17" sqref="J17"/>
    </sheetView>
  </sheetViews>
  <sheetFormatPr defaultColWidth="11.42578125" defaultRowHeight="15"/>
  <cols>
    <col min="1" max="1" width="8" customWidth="1"/>
    <col min="2" max="2" width="6" customWidth="1"/>
    <col min="3" max="3" width="34.85546875" customWidth="1"/>
    <col min="4" max="4" width="12.42578125" customWidth="1"/>
    <col min="5" max="5" width="12.85546875" customWidth="1"/>
    <col min="6" max="6" width="12.42578125" customWidth="1"/>
    <col min="7" max="7" width="13.28515625" customWidth="1"/>
    <col min="8" max="8" width="12" customWidth="1"/>
    <col min="9" max="9" width="12.5703125" customWidth="1"/>
    <col min="10" max="10" width="13.85546875" customWidth="1"/>
    <col min="11" max="12" width="12.5703125" customWidth="1"/>
    <col min="13" max="13" width="13.85546875" customWidth="1"/>
    <col min="14" max="14" width="12.140625" customWidth="1"/>
    <col min="15" max="15" width="13.7109375" customWidth="1"/>
    <col min="16" max="16" width="14.7109375" customWidth="1"/>
    <col min="17" max="17" width="12.42578125" customWidth="1"/>
    <col min="18" max="18" width="13.5703125" customWidth="1"/>
    <col min="19" max="19" width="13.7109375" customWidth="1"/>
    <col min="20" max="20" width="11.85546875" customWidth="1"/>
    <col min="21" max="21" width="14.85546875" customWidth="1"/>
    <col min="22" max="22" width="16.140625" customWidth="1"/>
    <col min="23" max="23" width="15.5703125" customWidth="1"/>
    <col min="24" max="24" width="15.85546875" customWidth="1"/>
    <col min="25" max="25" width="14.28515625" customWidth="1"/>
    <col min="26" max="26" width="14.42578125" customWidth="1"/>
    <col min="27" max="27" width="15.85546875" customWidth="1"/>
    <col min="28" max="28" width="12.85546875" customWidth="1"/>
    <col min="29" max="29" width="15.7109375" customWidth="1"/>
    <col min="30" max="30" width="15.140625" customWidth="1"/>
    <col min="31" max="31" width="13.42578125" customWidth="1"/>
    <col min="32" max="32" width="16.42578125" customWidth="1"/>
    <col min="33" max="33" width="14.42578125" customWidth="1"/>
    <col min="34" max="34" width="14.85546875" customWidth="1"/>
    <col min="35" max="35" width="16.5703125" customWidth="1"/>
    <col min="36" max="36" width="12.28515625" customWidth="1"/>
    <col min="37" max="38" width="12.5703125" customWidth="1"/>
    <col min="39" max="39" width="13.85546875" customWidth="1"/>
    <col min="40" max="40" width="12.140625" customWidth="1"/>
    <col min="41" max="41" width="13.7109375" customWidth="1"/>
    <col min="42" max="42" width="11.7109375" customWidth="1"/>
    <col min="43" max="43" width="13.5703125" customWidth="1"/>
    <col min="44" max="44" width="14.7109375" customWidth="1"/>
    <col min="45" max="45" width="12.5703125" customWidth="1"/>
    <col min="46" max="46" width="14.7109375" customWidth="1"/>
    <col min="47" max="47" width="12.5703125" customWidth="1"/>
    <col min="48" max="49" width="13.85546875" customWidth="1"/>
    <col min="50" max="50" width="12.42578125" customWidth="1"/>
    <col min="51" max="51" width="13.85546875" customWidth="1"/>
    <col min="52" max="52" width="11.7109375" customWidth="1"/>
    <col min="53" max="53" width="13.7109375" customWidth="1"/>
    <col min="54" max="54" width="14.140625" customWidth="1"/>
    <col min="55" max="55" width="14.7109375" customWidth="1"/>
    <col min="56" max="56" width="13.85546875" customWidth="1"/>
    <col min="57" max="57" width="12.7109375" customWidth="1"/>
    <col min="58" max="58" width="12.85546875" customWidth="1"/>
    <col min="59" max="59" width="12.5703125" customWidth="1"/>
    <col min="60" max="60" width="14.5703125" customWidth="1"/>
    <col min="61" max="61" width="13.5703125" customWidth="1"/>
    <col min="62" max="62" width="12.7109375" customWidth="1"/>
    <col min="63" max="63" width="13.85546875" customWidth="1"/>
    <col min="64" max="64" width="14.28515625" customWidth="1"/>
    <col min="65" max="65" width="12.85546875" customWidth="1"/>
    <col min="66" max="66" width="13" customWidth="1"/>
    <col min="67" max="67" width="14.42578125" customWidth="1"/>
    <col min="68" max="68" width="11.7109375" customWidth="1"/>
    <col min="69" max="69" width="12.7109375" customWidth="1"/>
    <col min="70" max="71" width="12.5703125" customWidth="1"/>
    <col min="72" max="72" width="12.7109375" customWidth="1"/>
    <col min="73" max="73" width="12.5703125" customWidth="1"/>
    <col min="74" max="74" width="12" customWidth="1"/>
    <col min="75" max="75" width="13.5703125" customWidth="1"/>
    <col min="76" max="76" width="14.85546875" customWidth="1"/>
    <col min="77" max="77" width="12.5703125" customWidth="1"/>
    <col min="78" max="78" width="12.42578125" customWidth="1"/>
    <col min="79" max="79" width="11.5703125" customWidth="1"/>
    <col min="80" max="80" width="11.7109375" customWidth="1"/>
    <col min="81" max="81" width="13.7109375" customWidth="1"/>
    <col min="82" max="82" width="11.85546875" customWidth="1"/>
    <col min="83" max="83" width="11.7109375" customWidth="1"/>
    <col min="84" max="84" width="12.5703125" customWidth="1"/>
    <col min="85" max="85" width="12.7109375" customWidth="1"/>
    <col min="86" max="86" width="12" customWidth="1"/>
    <col min="87" max="87" width="10.7109375" customWidth="1"/>
    <col min="88" max="88" width="12.5703125" customWidth="1"/>
    <col min="89" max="89" width="12.28515625" customWidth="1"/>
    <col min="90" max="90" width="11.85546875" customWidth="1"/>
    <col min="91" max="91" width="10.5703125" customWidth="1"/>
  </cols>
  <sheetData>
    <row r="1" spans="1:95">
      <c r="A1" s="65" t="s">
        <v>441</v>
      </c>
      <c r="B1" s="65" t="s">
        <v>442</v>
      </c>
      <c r="C1" s="65" t="s">
        <v>443</v>
      </c>
      <c r="D1" s="65" t="s">
        <v>444</v>
      </c>
      <c r="E1" s="65" t="s">
        <v>445</v>
      </c>
      <c r="F1" s="65" t="s">
        <v>446</v>
      </c>
      <c r="G1" s="65" t="s">
        <v>447</v>
      </c>
      <c r="H1" s="65" t="s">
        <v>448</v>
      </c>
      <c r="I1" s="65" t="s">
        <v>449</v>
      </c>
      <c r="J1" s="65" t="s">
        <v>450</v>
      </c>
      <c r="K1" s="65" t="s">
        <v>451</v>
      </c>
      <c r="L1" s="65" t="s">
        <v>452</v>
      </c>
      <c r="M1" s="65" t="s">
        <v>453</v>
      </c>
      <c r="N1" s="65" t="s">
        <v>454</v>
      </c>
      <c r="O1" s="65" t="s">
        <v>455</v>
      </c>
      <c r="P1" s="65" t="s">
        <v>456</v>
      </c>
      <c r="Q1" s="65" t="s">
        <v>457</v>
      </c>
      <c r="R1" s="65" t="s">
        <v>458</v>
      </c>
      <c r="S1" s="65" t="s">
        <v>459</v>
      </c>
      <c r="T1" s="65" t="s">
        <v>460</v>
      </c>
      <c r="U1" s="65" t="s">
        <v>461</v>
      </c>
      <c r="V1" s="65" t="s">
        <v>462</v>
      </c>
      <c r="W1" s="65" t="s">
        <v>463</v>
      </c>
      <c r="X1" s="65" t="s">
        <v>464</v>
      </c>
      <c r="Y1" s="65" t="s">
        <v>465</v>
      </c>
      <c r="Z1" s="65" t="s">
        <v>466</v>
      </c>
      <c r="AA1" s="65" t="s">
        <v>467</v>
      </c>
      <c r="AB1" s="65" t="s">
        <v>468</v>
      </c>
      <c r="AC1" s="65" t="s">
        <v>469</v>
      </c>
      <c r="AD1" s="65" t="s">
        <v>470</v>
      </c>
      <c r="AE1" s="65" t="s">
        <v>471</v>
      </c>
      <c r="AF1" s="65" t="s">
        <v>472</v>
      </c>
      <c r="AG1" s="65" t="s">
        <v>473</v>
      </c>
      <c r="AH1" s="65" t="s">
        <v>474</v>
      </c>
      <c r="AI1" s="65" t="s">
        <v>475</v>
      </c>
      <c r="AJ1" s="65" t="s">
        <v>476</v>
      </c>
      <c r="AK1" s="65" t="s">
        <v>477</v>
      </c>
      <c r="AL1" s="65" t="s">
        <v>478</v>
      </c>
      <c r="AM1" s="65" t="s">
        <v>479</v>
      </c>
      <c r="AN1" s="65" t="s">
        <v>480</v>
      </c>
      <c r="AO1" s="65" t="s">
        <v>481</v>
      </c>
      <c r="AP1" s="65" t="s">
        <v>482</v>
      </c>
      <c r="AQ1" s="65" t="s">
        <v>483</v>
      </c>
      <c r="AR1" s="65" t="s">
        <v>484</v>
      </c>
      <c r="AS1" s="65" t="s">
        <v>485</v>
      </c>
      <c r="AT1" s="65" t="s">
        <v>486</v>
      </c>
      <c r="AU1" s="65" t="s">
        <v>487</v>
      </c>
      <c r="AV1" s="65" t="s">
        <v>488</v>
      </c>
      <c r="AW1" s="65" t="s">
        <v>489</v>
      </c>
      <c r="AX1" s="65" t="s">
        <v>490</v>
      </c>
      <c r="AY1" s="65" t="s">
        <v>491</v>
      </c>
      <c r="AZ1" s="65" t="s">
        <v>492</v>
      </c>
      <c r="BA1" s="65" t="s">
        <v>493</v>
      </c>
      <c r="BB1" s="65" t="s">
        <v>494</v>
      </c>
      <c r="BC1" s="65" t="s">
        <v>495</v>
      </c>
      <c r="BD1" s="65" t="s">
        <v>496</v>
      </c>
      <c r="BE1" s="65" t="s">
        <v>497</v>
      </c>
      <c r="BF1" s="65" t="s">
        <v>498</v>
      </c>
      <c r="BG1" s="65" t="s">
        <v>499</v>
      </c>
      <c r="BH1" s="65" t="s">
        <v>500</v>
      </c>
      <c r="BI1" s="65" t="s">
        <v>501</v>
      </c>
      <c r="BJ1" s="65" t="s">
        <v>502</v>
      </c>
      <c r="BK1" s="65" t="s">
        <v>503</v>
      </c>
      <c r="BL1" s="65" t="s">
        <v>504</v>
      </c>
      <c r="BM1" s="65" t="s">
        <v>505</v>
      </c>
      <c r="BN1" s="65" t="s">
        <v>506</v>
      </c>
      <c r="BO1" s="65" t="s">
        <v>507</v>
      </c>
      <c r="BP1" s="65" t="s">
        <v>508</v>
      </c>
      <c r="BQ1" s="65" t="s">
        <v>509</v>
      </c>
      <c r="BR1" s="65" t="s">
        <v>510</v>
      </c>
      <c r="BS1" s="65" t="s">
        <v>511</v>
      </c>
      <c r="BT1" s="65" t="s">
        <v>512</v>
      </c>
      <c r="BU1" s="65" t="s">
        <v>513</v>
      </c>
      <c r="BV1" s="65" t="s">
        <v>514</v>
      </c>
      <c r="BW1" s="65" t="s">
        <v>515</v>
      </c>
      <c r="BX1" s="65" t="s">
        <v>516</v>
      </c>
      <c r="BY1" s="65" t="s">
        <v>517</v>
      </c>
      <c r="BZ1" s="65" t="s">
        <v>518</v>
      </c>
      <c r="CA1" s="65" t="s">
        <v>519</v>
      </c>
      <c r="CB1" s="65" t="s">
        <v>520</v>
      </c>
      <c r="CC1" s="65" t="s">
        <v>521</v>
      </c>
      <c r="CD1" s="65" t="s">
        <v>522</v>
      </c>
      <c r="CE1" s="65" t="s">
        <v>523</v>
      </c>
      <c r="CF1" s="65" t="s">
        <v>524</v>
      </c>
      <c r="CG1" s="65" t="s">
        <v>525</v>
      </c>
      <c r="CH1" s="65" t="s">
        <v>526</v>
      </c>
      <c r="CI1" s="65" t="s">
        <v>527</v>
      </c>
      <c r="CJ1" s="65" t="s">
        <v>528</v>
      </c>
      <c r="CK1" s="65" t="s">
        <v>529</v>
      </c>
      <c r="CL1" s="65" t="s">
        <v>530</v>
      </c>
      <c r="CM1" s="65" t="s">
        <v>531</v>
      </c>
      <c r="CN1" t="s">
        <v>532</v>
      </c>
      <c r="CO1" t="s">
        <v>533</v>
      </c>
      <c r="CP1" t="s">
        <v>534</v>
      </c>
      <c r="CQ1" t="s">
        <v>535</v>
      </c>
    </row>
    <row r="2" spans="1:95">
      <c r="A2" s="55" t="s">
        <v>536</v>
      </c>
      <c r="B2" s="55">
        <v>20001</v>
      </c>
      <c r="C2" s="54" t="s">
        <v>537</v>
      </c>
      <c r="D2" s="66">
        <v>73052</v>
      </c>
      <c r="E2" s="65">
        <v>599266</v>
      </c>
      <c r="F2" s="65">
        <v>918575</v>
      </c>
      <c r="G2" s="65">
        <v>3170920</v>
      </c>
      <c r="H2" s="65">
        <v>0</v>
      </c>
      <c r="I2" s="65">
        <v>769878</v>
      </c>
      <c r="J2" s="65">
        <v>5660403</v>
      </c>
      <c r="K2" s="65"/>
      <c r="L2" s="65">
        <v>146509</v>
      </c>
      <c r="M2" s="65">
        <v>4591023</v>
      </c>
      <c r="N2" s="65">
        <v>21790435</v>
      </c>
      <c r="O2" s="65">
        <v>5435033</v>
      </c>
      <c r="P2" s="65">
        <v>96329</v>
      </c>
      <c r="Q2" s="65">
        <v>6259669</v>
      </c>
      <c r="R2" s="65">
        <v>230805</v>
      </c>
      <c r="S2" s="65">
        <v>163499</v>
      </c>
      <c r="T2" s="65">
        <v>17199412</v>
      </c>
      <c r="U2" s="65"/>
      <c r="V2" s="65"/>
      <c r="W2" s="65">
        <v>3154916</v>
      </c>
      <c r="X2" s="65">
        <v>894190</v>
      </c>
      <c r="Y2" s="65">
        <v>1054239</v>
      </c>
      <c r="Z2" s="65">
        <v>13986</v>
      </c>
      <c r="AA2" s="65"/>
      <c r="AB2" s="65"/>
      <c r="AC2" s="65">
        <v>13986</v>
      </c>
      <c r="AD2" s="65">
        <v>201823</v>
      </c>
      <c r="AE2" s="65">
        <v>0</v>
      </c>
      <c r="AF2" s="65">
        <v>101436</v>
      </c>
      <c r="AG2" s="65">
        <v>127386</v>
      </c>
      <c r="AH2" s="65">
        <v>38835883</v>
      </c>
      <c r="AI2" s="65">
        <v>0</v>
      </c>
      <c r="AJ2" s="65">
        <v>44026499</v>
      </c>
      <c r="AK2" s="65">
        <v>203523</v>
      </c>
      <c r="AL2" s="65">
        <v>682693004</v>
      </c>
      <c r="AM2" s="65">
        <v>1305554188</v>
      </c>
      <c r="AN2" s="65">
        <v>1309</v>
      </c>
      <c r="AO2" s="65">
        <v>299418</v>
      </c>
      <c r="AP2" s="65">
        <v>525167128</v>
      </c>
      <c r="AQ2" s="65">
        <v>9019999</v>
      </c>
      <c r="AR2" s="65">
        <v>150926</v>
      </c>
      <c r="AS2" s="65">
        <v>0</v>
      </c>
      <c r="AT2" s="65">
        <v>0</v>
      </c>
      <c r="AU2" s="65">
        <v>0</v>
      </c>
      <c r="AV2" s="65">
        <v>0</v>
      </c>
      <c r="AW2" s="65">
        <v>70953742</v>
      </c>
      <c r="AX2" s="65">
        <v>11077768</v>
      </c>
      <c r="AY2" s="65">
        <v>10957303</v>
      </c>
      <c r="AZ2" s="65">
        <v>0</v>
      </c>
      <c r="BA2" s="65">
        <v>0</v>
      </c>
      <c r="BB2" s="65">
        <v>19855984</v>
      </c>
      <c r="BC2" s="65">
        <v>35198326</v>
      </c>
      <c r="BD2" s="65">
        <v>0</v>
      </c>
      <c r="BE2" s="65">
        <v>49915542</v>
      </c>
      <c r="BF2" s="65">
        <v>3759913</v>
      </c>
      <c r="BG2" s="65">
        <v>0</v>
      </c>
      <c r="BH2" s="65">
        <v>1182216</v>
      </c>
      <c r="BI2" s="65">
        <v>0</v>
      </c>
      <c r="BJ2" s="65">
        <v>0</v>
      </c>
      <c r="BK2" s="65">
        <v>0</v>
      </c>
      <c r="BL2" s="65">
        <v>18054358</v>
      </c>
      <c r="BM2" s="65">
        <v>0</v>
      </c>
      <c r="BN2" s="65">
        <v>0</v>
      </c>
      <c r="BO2" s="65">
        <v>1223185649</v>
      </c>
      <c r="BP2" s="65">
        <v>11133417</v>
      </c>
      <c r="BQ2" s="65">
        <v>1181335361</v>
      </c>
      <c r="BR2" s="65">
        <v>12662513</v>
      </c>
      <c r="BS2" s="65">
        <v>0</v>
      </c>
      <c r="BT2" s="65">
        <v>148658</v>
      </c>
      <c r="BU2" s="65">
        <v>54828</v>
      </c>
      <c r="BV2" s="65">
        <v>0</v>
      </c>
      <c r="BW2" s="65">
        <v>337029</v>
      </c>
      <c r="BX2" s="65">
        <v>5752</v>
      </c>
      <c r="BY2" s="65">
        <v>127791</v>
      </c>
      <c r="BZ2" s="65">
        <v>1305554188</v>
      </c>
      <c r="CA2" s="65">
        <v>4315642</v>
      </c>
      <c r="CB2" s="65">
        <v>274253</v>
      </c>
      <c r="CC2" s="65">
        <v>121973</v>
      </c>
      <c r="CD2" s="65">
        <v>0</v>
      </c>
      <c r="CE2" s="65">
        <v>0</v>
      </c>
      <c r="CF2" s="65">
        <v>0</v>
      </c>
      <c r="CG2" s="65">
        <v>0</v>
      </c>
      <c r="CH2" s="56" t="s">
        <v>538</v>
      </c>
      <c r="CI2" s="65">
        <v>0</v>
      </c>
      <c r="CJ2" s="65">
        <v>0</v>
      </c>
      <c r="CK2" s="65">
        <v>0</v>
      </c>
      <c r="CL2" s="65">
        <v>0</v>
      </c>
      <c r="CM2" s="65">
        <v>0</v>
      </c>
      <c r="CN2" s="65">
        <v>1537076</v>
      </c>
      <c r="CO2" s="65">
        <v>231</v>
      </c>
      <c r="CP2" s="65">
        <v>0</v>
      </c>
      <c r="CQ2" s="65">
        <v>1536845</v>
      </c>
    </row>
    <row r="3" spans="1:95">
      <c r="A3" s="55" t="s">
        <v>536</v>
      </c>
      <c r="B3" s="55">
        <v>20002</v>
      </c>
      <c r="C3" s="54" t="s">
        <v>539</v>
      </c>
      <c r="D3" s="66">
        <v>73052</v>
      </c>
      <c r="E3" s="65">
        <v>1167786</v>
      </c>
      <c r="F3" s="65">
        <v>-61318</v>
      </c>
      <c r="G3" s="65">
        <v>29698</v>
      </c>
      <c r="H3" s="65">
        <v>0</v>
      </c>
      <c r="I3" s="65">
        <v>182062</v>
      </c>
      <c r="J3" s="65">
        <v>4180674</v>
      </c>
      <c r="K3" s="65"/>
      <c r="L3" s="65">
        <v>1134725</v>
      </c>
      <c r="M3" s="65">
        <v>6858668</v>
      </c>
      <c r="N3" s="65">
        <v>19579559</v>
      </c>
      <c r="O3" s="65">
        <v>6248078</v>
      </c>
      <c r="P3" s="65">
        <v>0</v>
      </c>
      <c r="Q3" s="65">
        <v>5348460</v>
      </c>
      <c r="R3" s="65">
        <v>0</v>
      </c>
      <c r="S3" s="65">
        <v>13</v>
      </c>
      <c r="T3" s="65">
        <v>12720891</v>
      </c>
      <c r="U3" s="65"/>
      <c r="V3" s="65"/>
      <c r="W3" s="65">
        <v>687953</v>
      </c>
      <c r="X3" s="65">
        <v>524135</v>
      </c>
      <c r="Y3" s="65">
        <v>2030</v>
      </c>
      <c r="Z3" s="65">
        <v>0</v>
      </c>
      <c r="AA3" s="65"/>
      <c r="AB3" s="65">
        <v>0</v>
      </c>
      <c r="AC3" s="65">
        <v>0</v>
      </c>
      <c r="AD3" s="65">
        <v>0</v>
      </c>
      <c r="AE3" s="65">
        <v>0</v>
      </c>
      <c r="AF3" s="65">
        <v>205592</v>
      </c>
      <c r="AG3" s="65">
        <v>18145</v>
      </c>
      <c r="AH3" s="65">
        <v>133801</v>
      </c>
      <c r="AI3" s="65">
        <v>33563095</v>
      </c>
      <c r="AJ3" s="65">
        <v>25999175</v>
      </c>
      <c r="AK3" s="65">
        <v>15482</v>
      </c>
      <c r="AL3" s="65">
        <v>31225009</v>
      </c>
      <c r="AM3" s="65">
        <v>862705082</v>
      </c>
      <c r="AN3" s="65">
        <v>0</v>
      </c>
      <c r="AO3" s="65">
        <v>668493</v>
      </c>
      <c r="AP3" s="65">
        <v>767694948</v>
      </c>
      <c r="AQ3" s="65">
        <v>3026951</v>
      </c>
      <c r="AR3" s="65">
        <v>5092</v>
      </c>
      <c r="AS3" s="65">
        <v>30583</v>
      </c>
      <c r="AT3" s="65">
        <v>0</v>
      </c>
      <c r="AU3" s="65">
        <v>0</v>
      </c>
      <c r="AV3" s="65">
        <v>0</v>
      </c>
      <c r="AW3" s="65">
        <v>49377596</v>
      </c>
      <c r="AX3" s="65">
        <v>0</v>
      </c>
      <c r="AY3" s="65">
        <v>0</v>
      </c>
      <c r="AZ3" s="65">
        <v>30583</v>
      </c>
      <c r="BA3" s="65">
        <v>0</v>
      </c>
      <c r="BB3" s="65">
        <v>0</v>
      </c>
      <c r="BC3" s="65">
        <v>44610623</v>
      </c>
      <c r="BD3" s="65">
        <v>0</v>
      </c>
      <c r="BE3" s="65">
        <v>48717013</v>
      </c>
      <c r="BF3" s="65">
        <v>4106390</v>
      </c>
      <c r="BG3" s="65">
        <v>0</v>
      </c>
      <c r="BH3" s="65">
        <v>630000</v>
      </c>
      <c r="BI3" s="65">
        <v>21403</v>
      </c>
      <c r="BJ3" s="65">
        <v>0</v>
      </c>
      <c r="BK3" s="65">
        <v>0</v>
      </c>
      <c r="BL3" s="65">
        <v>6354560</v>
      </c>
      <c r="BM3" s="65">
        <v>0</v>
      </c>
      <c r="BN3" s="65">
        <v>0</v>
      </c>
      <c r="BO3" s="65">
        <v>813231166</v>
      </c>
      <c r="BP3" s="65">
        <v>17318204</v>
      </c>
      <c r="BQ3" s="65">
        <v>782525652</v>
      </c>
      <c r="BR3" s="65">
        <v>7011347</v>
      </c>
      <c r="BS3" s="65">
        <v>0</v>
      </c>
      <c r="BT3" s="65">
        <v>0</v>
      </c>
      <c r="BU3" s="65">
        <v>35000</v>
      </c>
      <c r="BV3" s="65">
        <v>0</v>
      </c>
      <c r="BW3" s="65">
        <v>96320</v>
      </c>
      <c r="BX3" s="65">
        <v>61320</v>
      </c>
      <c r="BY3" s="65">
        <v>0</v>
      </c>
      <c r="BZ3" s="65">
        <v>862705082</v>
      </c>
      <c r="CA3" s="65">
        <v>0</v>
      </c>
      <c r="CB3" s="65">
        <v>149299</v>
      </c>
      <c r="CC3" s="65">
        <v>0</v>
      </c>
      <c r="CD3" s="65">
        <v>0</v>
      </c>
      <c r="CE3" s="65">
        <v>58920225</v>
      </c>
      <c r="CF3" s="65"/>
      <c r="CG3" s="65"/>
      <c r="CH3" s="56"/>
      <c r="CI3" s="65">
        <v>0</v>
      </c>
      <c r="CJ3" s="65">
        <v>0</v>
      </c>
      <c r="CK3" s="65">
        <v>4121</v>
      </c>
      <c r="CL3" s="65">
        <v>0</v>
      </c>
      <c r="CM3" s="65">
        <v>4121</v>
      </c>
      <c r="CN3" s="65">
        <v>77153</v>
      </c>
      <c r="CO3" s="65">
        <v>10916</v>
      </c>
      <c r="CP3" s="65">
        <v>0</v>
      </c>
      <c r="CQ3" s="65">
        <v>66237</v>
      </c>
    </row>
    <row r="4" spans="1:95">
      <c r="A4" s="55" t="s">
        <v>536</v>
      </c>
      <c r="B4" s="55">
        <v>20003</v>
      </c>
      <c r="C4" s="54" t="s">
        <v>540</v>
      </c>
      <c r="D4" s="66">
        <v>73052</v>
      </c>
      <c r="E4" s="65">
        <v>283729</v>
      </c>
      <c r="F4" s="65">
        <v>-67368</v>
      </c>
      <c r="G4" s="65">
        <v>4257</v>
      </c>
      <c r="H4" s="65"/>
      <c r="I4" s="65">
        <v>-32008</v>
      </c>
      <c r="J4" s="65">
        <v>1015455</v>
      </c>
      <c r="K4" s="65"/>
      <c r="L4" s="65">
        <v>81821</v>
      </c>
      <c r="M4" s="65">
        <v>1913379</v>
      </c>
      <c r="N4" s="65">
        <v>6854411</v>
      </c>
      <c r="O4" s="65">
        <v>2128220</v>
      </c>
      <c r="P4" s="65">
        <v>7890</v>
      </c>
      <c r="Q4" s="65">
        <v>1299184</v>
      </c>
      <c r="R4" s="65">
        <v>16130</v>
      </c>
      <c r="S4" s="65">
        <v>8930</v>
      </c>
      <c r="T4" s="65">
        <v>4941032</v>
      </c>
      <c r="U4" s="65"/>
      <c r="V4" s="65"/>
      <c r="W4" s="65">
        <v>815060</v>
      </c>
      <c r="X4" s="65">
        <v>288772</v>
      </c>
      <c r="Y4" s="65">
        <v>42187</v>
      </c>
      <c r="Z4" s="65">
        <v>407625</v>
      </c>
      <c r="AA4" s="65"/>
      <c r="AB4" s="65"/>
      <c r="AC4" s="65">
        <v>411698</v>
      </c>
      <c r="AD4" s="65">
        <v>563</v>
      </c>
      <c r="AE4" s="65">
        <v>4073</v>
      </c>
      <c r="AF4" s="65">
        <v>74609</v>
      </c>
      <c r="AG4" s="65"/>
      <c r="AH4" s="65">
        <v>333451</v>
      </c>
      <c r="AI4" s="65"/>
      <c r="AJ4" s="65">
        <v>16096304</v>
      </c>
      <c r="AK4" s="65">
        <v>22495</v>
      </c>
      <c r="AL4" s="65">
        <v>10656056</v>
      </c>
      <c r="AM4" s="65">
        <v>307027215</v>
      </c>
      <c r="AN4" s="65">
        <v>0</v>
      </c>
      <c r="AO4" s="65">
        <v>0</v>
      </c>
      <c r="AP4" s="65">
        <v>278407089</v>
      </c>
      <c r="AQ4" s="65">
        <v>327038</v>
      </c>
      <c r="AR4" s="65">
        <v>5361</v>
      </c>
      <c r="AS4" s="65">
        <v>49353</v>
      </c>
      <c r="AT4" s="65">
        <v>0</v>
      </c>
      <c r="AU4" s="65">
        <v>0</v>
      </c>
      <c r="AV4" s="65">
        <v>0</v>
      </c>
      <c r="AW4" s="65">
        <v>12812022</v>
      </c>
      <c r="AX4" s="65">
        <v>0</v>
      </c>
      <c r="AY4" s="65">
        <v>0</v>
      </c>
      <c r="AZ4" s="65">
        <v>49353</v>
      </c>
      <c r="BA4" s="65">
        <v>101842</v>
      </c>
      <c r="BB4" s="65">
        <v>1015454</v>
      </c>
      <c r="BC4" s="65">
        <v>10798591</v>
      </c>
      <c r="BD4" s="65">
        <v>0</v>
      </c>
      <c r="BE4" s="65">
        <v>10338893</v>
      </c>
      <c r="BF4" s="65">
        <v>-459698</v>
      </c>
      <c r="BG4" s="65">
        <v>0</v>
      </c>
      <c r="BH4" s="65">
        <v>1306480</v>
      </c>
      <c r="BI4" s="65">
        <v>282032</v>
      </c>
      <c r="BJ4" s="65">
        <v>0</v>
      </c>
      <c r="BK4" s="65"/>
      <c r="BL4" s="65">
        <v>907043</v>
      </c>
      <c r="BM4" s="65">
        <v>5644</v>
      </c>
      <c r="BN4" s="65">
        <v>5928</v>
      </c>
      <c r="BO4" s="65">
        <v>294150386</v>
      </c>
      <c r="BP4" s="65">
        <v>3710686</v>
      </c>
      <c r="BQ4" s="65">
        <v>285675526</v>
      </c>
      <c r="BR4" s="65">
        <v>3563527</v>
      </c>
      <c r="BS4" s="65">
        <v>0</v>
      </c>
      <c r="BT4" s="65"/>
      <c r="BU4" s="65"/>
      <c r="BV4" s="65">
        <v>0</v>
      </c>
      <c r="BW4" s="65">
        <v>64807</v>
      </c>
      <c r="BX4" s="65">
        <v>9254</v>
      </c>
      <c r="BY4" s="65">
        <v>55553</v>
      </c>
      <c r="BZ4" s="65">
        <v>307027215</v>
      </c>
      <c r="CA4" s="65">
        <v>211058</v>
      </c>
      <c r="CB4" s="65">
        <v>481493</v>
      </c>
      <c r="CC4" s="65">
        <v>0</v>
      </c>
      <c r="CD4" s="65"/>
      <c r="CE4" s="65">
        <v>1244892</v>
      </c>
      <c r="CF4" s="65"/>
      <c r="CG4" s="65"/>
      <c r="CH4" s="56"/>
      <c r="CI4" s="65"/>
      <c r="CJ4" s="65"/>
      <c r="CK4" s="65">
        <v>25893</v>
      </c>
      <c r="CL4" s="65"/>
      <c r="CM4" s="65">
        <v>25893</v>
      </c>
      <c r="CN4" s="65">
        <v>19286950</v>
      </c>
      <c r="CO4" s="65">
        <v>19235159</v>
      </c>
      <c r="CP4" s="65">
        <v>0</v>
      </c>
      <c r="CQ4" s="65">
        <v>51791</v>
      </c>
    </row>
    <row r="5" spans="1:95">
      <c r="A5" s="55" t="s">
        <v>536</v>
      </c>
      <c r="B5" s="55">
        <v>20004</v>
      </c>
      <c r="C5" s="54" t="s">
        <v>541</v>
      </c>
      <c r="D5" s="66">
        <v>73052</v>
      </c>
      <c r="E5" s="65">
        <v>579064</v>
      </c>
      <c r="F5" s="65">
        <v>166340</v>
      </c>
      <c r="G5" s="65">
        <v>0</v>
      </c>
      <c r="H5" s="65">
        <v>0</v>
      </c>
      <c r="I5" s="65">
        <v>46579</v>
      </c>
      <c r="J5" s="65">
        <v>2048497</v>
      </c>
      <c r="K5" s="65"/>
      <c r="L5" s="65">
        <v>2743291</v>
      </c>
      <c r="M5" s="65">
        <v>5396225</v>
      </c>
      <c r="N5" s="65">
        <v>15861423</v>
      </c>
      <c r="O5" s="65">
        <v>3178224</v>
      </c>
      <c r="P5" s="65">
        <v>0</v>
      </c>
      <c r="Q5" s="65">
        <v>2627561</v>
      </c>
      <c r="R5" s="65">
        <v>2734</v>
      </c>
      <c r="S5" s="65">
        <v>0</v>
      </c>
      <c r="T5" s="65">
        <v>10465198</v>
      </c>
      <c r="U5" s="65"/>
      <c r="V5" s="65"/>
      <c r="W5" s="65">
        <v>669800</v>
      </c>
      <c r="X5" s="65">
        <v>525290</v>
      </c>
      <c r="Y5" s="65">
        <v>2110</v>
      </c>
      <c r="Z5" s="65">
        <v>0</v>
      </c>
      <c r="AA5" s="65"/>
      <c r="AB5" s="65">
        <v>0</v>
      </c>
      <c r="AC5" s="65">
        <v>0</v>
      </c>
      <c r="AD5" s="65">
        <v>0</v>
      </c>
      <c r="AE5" s="65">
        <v>0</v>
      </c>
      <c r="AF5" s="65">
        <v>0</v>
      </c>
      <c r="AG5" s="65">
        <v>0</v>
      </c>
      <c r="AH5" s="65">
        <v>0</v>
      </c>
      <c r="AI5" s="65">
        <v>0</v>
      </c>
      <c r="AJ5" s="65">
        <v>69364394</v>
      </c>
      <c r="AK5" s="65">
        <v>7227</v>
      </c>
      <c r="AL5" s="65">
        <v>19341420</v>
      </c>
      <c r="AM5" s="65">
        <v>690526973</v>
      </c>
      <c r="AN5" s="65">
        <v>4574</v>
      </c>
      <c r="AO5" s="65">
        <v>68472</v>
      </c>
      <c r="AP5" s="65">
        <v>599942880</v>
      </c>
      <c r="AQ5" s="65">
        <v>1753569</v>
      </c>
      <c r="AR5" s="65">
        <v>0</v>
      </c>
      <c r="AS5" s="65">
        <v>0</v>
      </c>
      <c r="AT5" s="65">
        <v>0</v>
      </c>
      <c r="AU5" s="65">
        <v>0</v>
      </c>
      <c r="AV5" s="65">
        <v>0</v>
      </c>
      <c r="AW5" s="65">
        <v>20661073</v>
      </c>
      <c r="AX5" s="65">
        <v>6000000</v>
      </c>
      <c r="AY5" s="65">
        <v>0</v>
      </c>
      <c r="AZ5" s="65">
        <v>0</v>
      </c>
      <c r="BA5" s="65">
        <v>0</v>
      </c>
      <c r="BB5" s="65">
        <v>18167028</v>
      </c>
      <c r="BC5" s="65">
        <v>1646001</v>
      </c>
      <c r="BD5" s="65">
        <v>0</v>
      </c>
      <c r="BE5" s="65">
        <v>1646001</v>
      </c>
      <c r="BF5" s="65">
        <v>0</v>
      </c>
      <c r="BG5" s="65">
        <v>0</v>
      </c>
      <c r="BH5" s="65">
        <v>848044</v>
      </c>
      <c r="BI5" s="65">
        <v>0</v>
      </c>
      <c r="BJ5" s="65">
        <v>0</v>
      </c>
      <c r="BK5" s="65">
        <v>0</v>
      </c>
      <c r="BL5" s="65">
        <v>647072630</v>
      </c>
      <c r="BM5" s="65">
        <v>0</v>
      </c>
      <c r="BN5" s="65">
        <v>0</v>
      </c>
      <c r="BO5" s="65">
        <v>663860015</v>
      </c>
      <c r="BP5" s="65">
        <v>0</v>
      </c>
      <c r="BQ5" s="65">
        <v>11162084</v>
      </c>
      <c r="BR5" s="65">
        <v>5625301</v>
      </c>
      <c r="BS5" s="65">
        <v>0</v>
      </c>
      <c r="BT5" s="65">
        <v>5885</v>
      </c>
      <c r="BU5" s="65">
        <v>0</v>
      </c>
      <c r="BV5" s="65">
        <v>0</v>
      </c>
      <c r="BW5" s="65">
        <v>5885</v>
      </c>
      <c r="BX5" s="65">
        <v>0</v>
      </c>
      <c r="BY5" s="65">
        <v>0</v>
      </c>
      <c r="BZ5" s="65">
        <v>690526973</v>
      </c>
      <c r="CA5" s="65">
        <v>0</v>
      </c>
      <c r="CB5" s="65">
        <v>9889</v>
      </c>
      <c r="CC5" s="65">
        <v>34548</v>
      </c>
      <c r="CD5" s="65">
        <v>0</v>
      </c>
      <c r="CE5" s="65"/>
      <c r="CF5" s="65"/>
      <c r="CG5" s="65"/>
      <c r="CH5" s="56"/>
      <c r="CI5" s="65">
        <v>81</v>
      </c>
      <c r="CJ5" s="65"/>
      <c r="CK5" s="65">
        <v>81</v>
      </c>
      <c r="CL5" s="65"/>
      <c r="CM5" s="65"/>
      <c r="CN5" s="65">
        <v>6642</v>
      </c>
      <c r="CO5" s="65"/>
      <c r="CP5" s="65"/>
      <c r="CQ5" s="65">
        <v>6642</v>
      </c>
    </row>
    <row r="6" spans="1:95">
      <c r="A6" s="55" t="s">
        <v>536</v>
      </c>
      <c r="B6" s="55">
        <v>20007</v>
      </c>
      <c r="C6" s="54" t="s">
        <v>542</v>
      </c>
      <c r="D6" s="66">
        <v>73052</v>
      </c>
      <c r="E6" s="65">
        <v>228147</v>
      </c>
      <c r="F6" s="65">
        <v>-88336</v>
      </c>
      <c r="G6" s="65">
        <v>0</v>
      </c>
      <c r="H6" s="65">
        <v>0</v>
      </c>
      <c r="I6" s="65">
        <v>110251</v>
      </c>
      <c r="J6" s="65">
        <v>810844</v>
      </c>
      <c r="K6" s="65"/>
      <c r="L6" s="65">
        <v>393040</v>
      </c>
      <c r="M6" s="65">
        <v>1701285</v>
      </c>
      <c r="N6" s="65">
        <v>3466164</v>
      </c>
      <c r="O6" s="65">
        <v>1467722</v>
      </c>
      <c r="P6" s="65">
        <v>0</v>
      </c>
      <c r="Q6" s="65">
        <v>1038991</v>
      </c>
      <c r="R6" s="65">
        <v>14686</v>
      </c>
      <c r="S6" s="65">
        <v>3286</v>
      </c>
      <c r="T6" s="65">
        <v>1764879</v>
      </c>
      <c r="U6" s="65"/>
      <c r="V6" s="65"/>
      <c r="W6" s="65">
        <v>230041</v>
      </c>
      <c r="X6" s="65">
        <v>159477</v>
      </c>
      <c r="Y6" s="65">
        <v>17868</v>
      </c>
      <c r="Z6" s="65">
        <v>97622</v>
      </c>
      <c r="AA6" s="65"/>
      <c r="AB6" s="65"/>
      <c r="AC6" s="65">
        <v>97622</v>
      </c>
      <c r="AD6" s="65"/>
      <c r="AE6" s="65"/>
      <c r="AF6" s="65">
        <v>48179</v>
      </c>
      <c r="AG6" s="65"/>
      <c r="AH6" s="65"/>
      <c r="AI6" s="65"/>
      <c r="AJ6" s="65">
        <v>13625419</v>
      </c>
      <c r="AK6" s="65">
        <v>17683</v>
      </c>
      <c r="AL6" s="65">
        <v>2428321</v>
      </c>
      <c r="AM6" s="65">
        <v>155737269</v>
      </c>
      <c r="AN6" s="65">
        <v>1368</v>
      </c>
      <c r="AO6" s="65">
        <v>20327</v>
      </c>
      <c r="AP6" s="65">
        <v>139032341</v>
      </c>
      <c r="AQ6" s="65">
        <v>245652</v>
      </c>
      <c r="AR6" s="65">
        <v>3946</v>
      </c>
      <c r="AS6" s="65">
        <v>43087</v>
      </c>
      <c r="AT6" s="65"/>
      <c r="AU6" s="65"/>
      <c r="AV6" s="65"/>
      <c r="AW6" s="65">
        <v>12259087</v>
      </c>
      <c r="AX6" s="65"/>
      <c r="AY6" s="65">
        <v>2337913</v>
      </c>
      <c r="AZ6" s="65">
        <v>43087</v>
      </c>
      <c r="BA6" s="65"/>
      <c r="BB6" s="65">
        <v>8008123</v>
      </c>
      <c r="BC6" s="65"/>
      <c r="BD6" s="65"/>
      <c r="BE6" s="65">
        <v>3637913</v>
      </c>
      <c r="BF6" s="65">
        <v>1300000</v>
      </c>
      <c r="BG6" s="65"/>
      <c r="BH6" s="65">
        <v>569964</v>
      </c>
      <c r="BI6" s="65">
        <v>18241</v>
      </c>
      <c r="BJ6" s="65"/>
      <c r="BK6" s="65"/>
      <c r="BL6" s="65"/>
      <c r="BM6" s="65"/>
      <c r="BN6" s="65">
        <v>3502</v>
      </c>
      <c r="BO6" s="65">
        <v>143473778</v>
      </c>
      <c r="BP6" s="65">
        <v>8000000</v>
      </c>
      <c r="BQ6" s="65">
        <v>134074101</v>
      </c>
      <c r="BR6" s="65">
        <v>1377934</v>
      </c>
      <c r="BS6" s="65"/>
      <c r="BT6" s="65"/>
      <c r="BU6" s="65"/>
      <c r="BV6" s="65"/>
      <c r="BW6" s="65">
        <v>4404</v>
      </c>
      <c r="BX6" s="65">
        <v>4404</v>
      </c>
      <c r="BY6" s="65"/>
      <c r="BZ6" s="65">
        <v>155737269</v>
      </c>
      <c r="CA6" s="65">
        <v>57634</v>
      </c>
      <c r="CB6" s="65">
        <v>158777</v>
      </c>
      <c r="CC6" s="65"/>
      <c r="CD6" s="65"/>
      <c r="CE6" s="65">
        <v>16329316</v>
      </c>
      <c r="CF6" s="65">
        <v>54211</v>
      </c>
      <c r="CG6" s="65">
        <v>9.51</v>
      </c>
      <c r="CH6" s="56" t="s">
        <v>543</v>
      </c>
      <c r="CI6" s="65">
        <v>2584</v>
      </c>
      <c r="CJ6" s="65"/>
      <c r="CK6" s="65">
        <v>17321</v>
      </c>
      <c r="CL6" s="65"/>
      <c r="CM6" s="65">
        <v>14737</v>
      </c>
      <c r="CN6" s="65">
        <v>4220000</v>
      </c>
      <c r="CO6" s="65">
        <v>4220000</v>
      </c>
      <c r="CP6" s="65"/>
      <c r="CQ6" s="65"/>
    </row>
    <row r="7" spans="1:95">
      <c r="A7" s="55" t="s">
        <v>536</v>
      </c>
      <c r="B7" s="55">
        <v>20008</v>
      </c>
      <c r="C7" s="54" t="s">
        <v>544</v>
      </c>
      <c r="D7" s="66">
        <v>44198</v>
      </c>
      <c r="E7" s="65">
        <v>28045</v>
      </c>
      <c r="F7" s="65">
        <v>-58835</v>
      </c>
      <c r="G7" s="65">
        <v>0</v>
      </c>
      <c r="H7" s="65">
        <v>0</v>
      </c>
      <c r="I7" s="65">
        <v>-5796</v>
      </c>
      <c r="J7" s="65">
        <v>99331</v>
      </c>
      <c r="K7" s="65"/>
      <c r="L7" s="65">
        <v>10624</v>
      </c>
      <c r="M7" s="65">
        <v>146356</v>
      </c>
      <c r="N7" s="65">
        <v>522627</v>
      </c>
      <c r="O7" s="65">
        <v>207773</v>
      </c>
      <c r="P7" s="65">
        <v>69159</v>
      </c>
      <c r="Q7" s="65">
        <v>127376</v>
      </c>
      <c r="R7" s="65">
        <v>1573</v>
      </c>
      <c r="S7" s="65">
        <v>115</v>
      </c>
      <c r="T7" s="65">
        <v>376271</v>
      </c>
      <c r="U7" s="65"/>
      <c r="V7" s="65"/>
      <c r="W7" s="65">
        <v>25669</v>
      </c>
      <c r="X7" s="65">
        <v>2882</v>
      </c>
      <c r="Y7" s="65"/>
      <c r="Z7" s="65"/>
      <c r="AA7" s="65"/>
      <c r="AB7" s="65"/>
      <c r="AC7" s="65"/>
      <c r="AD7" s="65"/>
      <c r="AE7" s="65"/>
      <c r="AF7" s="65">
        <v>47879</v>
      </c>
      <c r="AG7" s="65"/>
      <c r="AH7" s="65"/>
      <c r="AI7" s="65"/>
      <c r="AJ7" s="65">
        <v>1383506</v>
      </c>
      <c r="AK7" s="65">
        <v>812</v>
      </c>
      <c r="AL7" s="65">
        <v>778459</v>
      </c>
      <c r="AM7" s="65">
        <v>22518602</v>
      </c>
      <c r="AN7" s="65">
        <v>5665</v>
      </c>
      <c r="AO7" s="65">
        <v>2760</v>
      </c>
      <c r="AP7" s="65">
        <v>19223975</v>
      </c>
      <c r="AQ7" s="65">
        <v>28408</v>
      </c>
      <c r="AR7" s="65">
        <v>175</v>
      </c>
      <c r="AS7" s="65"/>
      <c r="AT7" s="65"/>
      <c r="AU7" s="65"/>
      <c r="AV7" s="65"/>
      <c r="AW7" s="65">
        <v>3372656</v>
      </c>
      <c r="AX7" s="65"/>
      <c r="AY7" s="65">
        <v>3203325</v>
      </c>
      <c r="AZ7" s="65"/>
      <c r="BA7" s="65"/>
      <c r="BB7" s="65">
        <v>99331</v>
      </c>
      <c r="BC7" s="65"/>
      <c r="BD7" s="65"/>
      <c r="BE7" s="65">
        <v>3203325</v>
      </c>
      <c r="BF7" s="65"/>
      <c r="BG7" s="65"/>
      <c r="BH7" s="65">
        <v>70000</v>
      </c>
      <c r="BI7" s="65"/>
      <c r="BJ7" s="65"/>
      <c r="BK7" s="65"/>
      <c r="BL7" s="65"/>
      <c r="BM7" s="65"/>
      <c r="BN7" s="65">
        <v>58</v>
      </c>
      <c r="BO7" s="65">
        <v>19145944</v>
      </c>
      <c r="BP7" s="65"/>
      <c r="BQ7" s="65">
        <v>18901042</v>
      </c>
      <c r="BR7" s="65">
        <v>244845</v>
      </c>
      <c r="BS7" s="65"/>
      <c r="BT7" s="65"/>
      <c r="BU7" s="65"/>
      <c r="BV7" s="65"/>
      <c r="BW7" s="65">
        <v>1</v>
      </c>
      <c r="BX7" s="65">
        <v>1</v>
      </c>
      <c r="BY7" s="65"/>
      <c r="BZ7" s="65">
        <v>22518602</v>
      </c>
      <c r="CA7" s="65">
        <v>1045802</v>
      </c>
      <c r="CB7" s="65">
        <v>192</v>
      </c>
      <c r="CC7" s="65">
        <v>969</v>
      </c>
      <c r="CD7" s="65"/>
      <c r="CE7" s="65">
        <v>503671</v>
      </c>
      <c r="CF7" s="65"/>
      <c r="CG7" s="65"/>
      <c r="CH7" s="56"/>
      <c r="CI7" s="65">
        <v>44</v>
      </c>
      <c r="CJ7" s="65"/>
      <c r="CK7" s="65">
        <v>2241</v>
      </c>
      <c r="CL7" s="65"/>
      <c r="CM7" s="65">
        <v>2197</v>
      </c>
      <c r="CN7" s="65">
        <v>5129098</v>
      </c>
      <c r="CO7" s="65">
        <v>5129098</v>
      </c>
      <c r="CP7" s="65"/>
      <c r="CQ7" s="65"/>
    </row>
    <row r="8" spans="1:95">
      <c r="A8" s="55" t="s">
        <v>536</v>
      </c>
      <c r="B8" s="55">
        <v>20009</v>
      </c>
      <c r="C8" s="54" t="s">
        <v>545</v>
      </c>
      <c r="D8" s="66">
        <v>73052</v>
      </c>
      <c r="E8" s="65">
        <v>473379</v>
      </c>
      <c r="F8" s="65">
        <v>-3845</v>
      </c>
      <c r="G8" s="65">
        <v>732</v>
      </c>
      <c r="H8" s="65">
        <v>0</v>
      </c>
      <c r="I8" s="65">
        <v>138094</v>
      </c>
      <c r="J8" s="65">
        <v>1678778</v>
      </c>
      <c r="K8" s="65"/>
      <c r="L8" s="65">
        <v>1031879</v>
      </c>
      <c r="M8" s="65">
        <v>2991782</v>
      </c>
      <c r="N8" s="65">
        <v>10148688</v>
      </c>
      <c r="O8" s="65">
        <v>2578246</v>
      </c>
      <c r="P8" s="65">
        <v>0</v>
      </c>
      <c r="Q8" s="65">
        <v>2152158</v>
      </c>
      <c r="R8" s="65">
        <v>0</v>
      </c>
      <c r="S8" s="65">
        <v>14</v>
      </c>
      <c r="T8" s="65">
        <v>7156906</v>
      </c>
      <c r="U8" s="65"/>
      <c r="V8" s="65"/>
      <c r="W8" s="65">
        <v>292655</v>
      </c>
      <c r="X8" s="65">
        <v>618343</v>
      </c>
      <c r="Y8" s="65">
        <v>7788</v>
      </c>
      <c r="Z8" s="65">
        <v>0</v>
      </c>
      <c r="AA8" s="65"/>
      <c r="AB8" s="65">
        <v>0</v>
      </c>
      <c r="AC8" s="65">
        <v>0</v>
      </c>
      <c r="AD8" s="65">
        <v>0</v>
      </c>
      <c r="AE8" s="65">
        <v>0</v>
      </c>
      <c r="AF8" s="65">
        <v>375000</v>
      </c>
      <c r="AG8" s="65">
        <v>15378</v>
      </c>
      <c r="AH8" s="65">
        <v>0</v>
      </c>
      <c r="AI8" s="65">
        <v>0</v>
      </c>
      <c r="AJ8" s="65">
        <v>0</v>
      </c>
      <c r="AK8" s="65">
        <v>5332</v>
      </c>
      <c r="AL8" s="65">
        <v>45984893</v>
      </c>
      <c r="AM8" s="65">
        <v>437012074</v>
      </c>
      <c r="AN8" s="65">
        <v>1133</v>
      </c>
      <c r="AO8" s="65">
        <v>0</v>
      </c>
      <c r="AP8" s="65">
        <v>390028238</v>
      </c>
      <c r="AQ8" s="65">
        <v>574135</v>
      </c>
      <c r="AR8" s="65">
        <v>28</v>
      </c>
      <c r="AS8" s="65">
        <v>0</v>
      </c>
      <c r="AT8" s="65">
        <v>0</v>
      </c>
      <c r="AU8" s="65">
        <v>0</v>
      </c>
      <c r="AV8" s="65">
        <v>0</v>
      </c>
      <c r="AW8" s="65">
        <v>21980047</v>
      </c>
      <c r="AX8" s="65">
        <v>2200000</v>
      </c>
      <c r="AY8" s="65">
        <v>15517</v>
      </c>
      <c r="AZ8" s="65">
        <v>0</v>
      </c>
      <c r="BA8" s="65">
        <v>0</v>
      </c>
      <c r="BB8" s="65">
        <v>20247280</v>
      </c>
      <c r="BC8" s="65">
        <v>0</v>
      </c>
      <c r="BD8" s="65">
        <v>0</v>
      </c>
      <c r="BE8" s="65">
        <v>15517</v>
      </c>
      <c r="BF8" s="65">
        <v>0</v>
      </c>
      <c r="BG8" s="65">
        <v>0</v>
      </c>
      <c r="BH8" s="65">
        <v>1717250</v>
      </c>
      <c r="BI8" s="65">
        <v>12788</v>
      </c>
      <c r="BJ8" s="65">
        <v>0</v>
      </c>
      <c r="BK8" s="65">
        <v>0</v>
      </c>
      <c r="BL8" s="65">
        <v>4514986</v>
      </c>
      <c r="BM8" s="65">
        <v>0</v>
      </c>
      <c r="BN8" s="65">
        <v>35266</v>
      </c>
      <c r="BO8" s="65">
        <v>412832027</v>
      </c>
      <c r="BP8" s="65">
        <v>0</v>
      </c>
      <c r="BQ8" s="65">
        <v>405196560</v>
      </c>
      <c r="BR8" s="65">
        <v>3072428</v>
      </c>
      <c r="BS8" s="65">
        <v>0</v>
      </c>
      <c r="BT8" s="65">
        <v>0</v>
      </c>
      <c r="BU8" s="65">
        <v>0</v>
      </c>
      <c r="BV8" s="65">
        <v>0</v>
      </c>
      <c r="BW8" s="65">
        <v>0</v>
      </c>
      <c r="BX8" s="65">
        <v>0</v>
      </c>
      <c r="BY8" s="65">
        <v>0</v>
      </c>
      <c r="BZ8" s="65">
        <v>437012074</v>
      </c>
      <c r="CA8" s="65">
        <v>0</v>
      </c>
      <c r="CB8" s="65">
        <v>27937</v>
      </c>
      <c r="CC8" s="65">
        <v>0</v>
      </c>
      <c r="CD8" s="65">
        <v>0</v>
      </c>
      <c r="CE8" s="65">
        <v>103567563</v>
      </c>
      <c r="CF8" s="65"/>
      <c r="CG8" s="65"/>
      <c r="CH8" s="56"/>
      <c r="CI8" s="65"/>
      <c r="CJ8" s="65"/>
      <c r="CK8" s="65">
        <v>74343</v>
      </c>
      <c r="CL8" s="65"/>
      <c r="CM8" s="65">
        <v>74343</v>
      </c>
      <c r="CN8" s="65">
        <v>0</v>
      </c>
      <c r="CO8" s="65"/>
      <c r="CP8" s="65"/>
      <c r="CQ8" s="65"/>
    </row>
    <row r="9" spans="1:95">
      <c r="A9" s="55" t="s">
        <v>546</v>
      </c>
      <c r="B9" s="55">
        <v>20001</v>
      </c>
      <c r="C9" s="54" t="s">
        <v>537</v>
      </c>
      <c r="D9" s="66">
        <v>73052</v>
      </c>
      <c r="E9" s="65">
        <v>748879</v>
      </c>
      <c r="F9" s="65">
        <v>961279</v>
      </c>
      <c r="G9" s="65">
        <v>5075804</v>
      </c>
      <c r="H9" s="65">
        <v>0</v>
      </c>
      <c r="I9" s="65">
        <v>-164110</v>
      </c>
      <c r="J9" s="65">
        <v>8073567</v>
      </c>
      <c r="K9" s="65"/>
      <c r="L9" s="65">
        <v>270336</v>
      </c>
      <c r="M9" s="65">
        <v>4208948</v>
      </c>
      <c r="N9" s="65">
        <v>19700087</v>
      </c>
      <c r="O9" s="65">
        <v>4834787</v>
      </c>
      <c r="P9" s="65">
        <v>121353</v>
      </c>
      <c r="Q9" s="65">
        <v>8822446</v>
      </c>
      <c r="R9" s="65">
        <v>166317</v>
      </c>
      <c r="S9" s="65">
        <v>226973</v>
      </c>
      <c r="T9" s="65">
        <v>15491139</v>
      </c>
      <c r="U9" s="65"/>
      <c r="V9" s="65"/>
      <c r="W9" s="65">
        <v>2772728</v>
      </c>
      <c r="X9" s="65">
        <v>774822</v>
      </c>
      <c r="Y9" s="65">
        <v>952482</v>
      </c>
      <c r="Z9" s="65">
        <v>13853</v>
      </c>
      <c r="AA9" s="65"/>
      <c r="AB9" s="65">
        <v>0</v>
      </c>
      <c r="AC9" s="65">
        <v>13853</v>
      </c>
      <c r="AD9" s="65">
        <v>199877</v>
      </c>
      <c r="AE9" s="65">
        <v>0</v>
      </c>
      <c r="AF9" s="65">
        <v>176547</v>
      </c>
      <c r="AG9" s="65">
        <v>142880</v>
      </c>
      <c r="AH9" s="65">
        <v>47099153</v>
      </c>
      <c r="AI9" s="65">
        <v>0</v>
      </c>
      <c r="AJ9" s="65">
        <v>38390422</v>
      </c>
      <c r="AK9" s="65">
        <v>272638</v>
      </c>
      <c r="AL9" s="65">
        <v>747952304</v>
      </c>
      <c r="AM9" s="65">
        <v>1367290754</v>
      </c>
      <c r="AN9" s="65">
        <v>801</v>
      </c>
      <c r="AO9" s="65">
        <v>282478</v>
      </c>
      <c r="AP9" s="65">
        <v>520016333</v>
      </c>
      <c r="AQ9" s="65">
        <v>7347000</v>
      </c>
      <c r="AR9" s="65">
        <v>97515</v>
      </c>
      <c r="AS9" s="65">
        <v>0</v>
      </c>
      <c r="AT9" s="65"/>
      <c r="AU9" s="65"/>
      <c r="AV9" s="65"/>
      <c r="AW9" s="65">
        <v>78847372</v>
      </c>
      <c r="AX9" s="65">
        <v>10942347</v>
      </c>
      <c r="AY9" s="65">
        <v>15238621</v>
      </c>
      <c r="AZ9" s="65">
        <v>0</v>
      </c>
      <c r="BA9" s="65">
        <v>0</v>
      </c>
      <c r="BB9" s="65">
        <v>20622971</v>
      </c>
      <c r="BC9" s="65">
        <v>38038190</v>
      </c>
      <c r="BD9" s="65"/>
      <c r="BE9" s="65">
        <v>57042185</v>
      </c>
      <c r="BF9" s="65">
        <v>3765375</v>
      </c>
      <c r="BG9" s="65"/>
      <c r="BH9" s="65">
        <v>1182216</v>
      </c>
      <c r="BI9" s="65">
        <v>0</v>
      </c>
      <c r="BJ9" s="65">
        <v>0</v>
      </c>
      <c r="BK9" s="65">
        <v>0</v>
      </c>
      <c r="BL9" s="65">
        <v>5353499</v>
      </c>
      <c r="BM9" s="65">
        <v>0</v>
      </c>
      <c r="BN9" s="65">
        <v>0</v>
      </c>
      <c r="BO9" s="65">
        <v>1276939301</v>
      </c>
      <c r="BP9" s="65">
        <v>17058548</v>
      </c>
      <c r="BQ9" s="65">
        <v>1235564994</v>
      </c>
      <c r="BR9" s="65">
        <v>10461549</v>
      </c>
      <c r="BS9" s="65">
        <v>8500711</v>
      </c>
      <c r="BT9" s="65">
        <v>134667</v>
      </c>
      <c r="BU9" s="65">
        <v>50841</v>
      </c>
      <c r="BV9" s="65">
        <v>0</v>
      </c>
      <c r="BW9" s="65">
        <v>561735</v>
      </c>
      <c r="BX9" s="65">
        <v>295251</v>
      </c>
      <c r="BY9" s="65">
        <v>80976</v>
      </c>
      <c r="BZ9" s="65">
        <v>1367290754</v>
      </c>
      <c r="CA9" s="65">
        <v>4758384</v>
      </c>
      <c r="CB9" s="65">
        <v>174980</v>
      </c>
      <c r="CC9" s="65">
        <v>365586</v>
      </c>
      <c r="CD9" s="65">
        <v>0</v>
      </c>
      <c r="CE9" s="65"/>
      <c r="CF9" s="65"/>
      <c r="CG9" s="65"/>
      <c r="CH9" s="56"/>
      <c r="CI9" s="65">
        <v>0</v>
      </c>
      <c r="CJ9" s="65">
        <v>0</v>
      </c>
      <c r="CK9" s="65">
        <v>0</v>
      </c>
      <c r="CL9" s="65">
        <v>0</v>
      </c>
      <c r="CM9" s="65">
        <v>0</v>
      </c>
      <c r="CN9" s="65">
        <v>1595583</v>
      </c>
      <c r="CO9" s="65">
        <v>0</v>
      </c>
      <c r="CP9" s="65">
        <v>0</v>
      </c>
      <c r="CQ9" s="65">
        <v>1595583</v>
      </c>
    </row>
    <row r="10" spans="1:95">
      <c r="A10" s="55" t="s">
        <v>546</v>
      </c>
      <c r="B10" s="55">
        <v>20002</v>
      </c>
      <c r="C10" s="54" t="s">
        <v>539</v>
      </c>
      <c r="D10" s="66">
        <v>73052</v>
      </c>
      <c r="E10" s="65">
        <v>1215574</v>
      </c>
      <c r="F10" s="65">
        <v>-32795</v>
      </c>
      <c r="G10" s="65">
        <v>34548</v>
      </c>
      <c r="H10" s="65">
        <v>0</v>
      </c>
      <c r="I10" s="65">
        <v>148237</v>
      </c>
      <c r="J10" s="65">
        <v>4337317</v>
      </c>
      <c r="K10" s="65"/>
      <c r="L10" s="65">
        <v>1173021</v>
      </c>
      <c r="M10" s="65">
        <v>6939174</v>
      </c>
      <c r="N10" s="65">
        <v>18205271</v>
      </c>
      <c r="O10" s="65">
        <v>6338120</v>
      </c>
      <c r="P10" s="65">
        <v>0</v>
      </c>
      <c r="Q10" s="65">
        <v>5552891</v>
      </c>
      <c r="R10" s="65">
        <v>0</v>
      </c>
      <c r="S10" s="65">
        <v>26</v>
      </c>
      <c r="T10" s="65">
        <v>11266097</v>
      </c>
      <c r="U10" s="65"/>
      <c r="V10" s="65"/>
      <c r="W10" s="65">
        <v>642398</v>
      </c>
      <c r="X10" s="65">
        <v>571967</v>
      </c>
      <c r="Y10" s="65">
        <v>3679</v>
      </c>
      <c r="Z10" s="65">
        <v>0</v>
      </c>
      <c r="AA10" s="65"/>
      <c r="AB10" s="65">
        <v>0</v>
      </c>
      <c r="AC10" s="65">
        <v>0</v>
      </c>
      <c r="AD10" s="65">
        <v>0</v>
      </c>
      <c r="AE10" s="65">
        <v>0</v>
      </c>
      <c r="AF10" s="65">
        <v>272711</v>
      </c>
      <c r="AG10" s="65">
        <v>0</v>
      </c>
      <c r="AH10" s="65">
        <v>139090</v>
      </c>
      <c r="AI10" s="65">
        <v>31223371</v>
      </c>
      <c r="AJ10" s="65">
        <v>23626235</v>
      </c>
      <c r="AK10" s="65">
        <v>5384</v>
      </c>
      <c r="AL10" s="65">
        <v>29716479</v>
      </c>
      <c r="AM10" s="65">
        <v>876873722</v>
      </c>
      <c r="AN10" s="65">
        <v>0</v>
      </c>
      <c r="AO10" s="65">
        <v>597682</v>
      </c>
      <c r="AP10" s="65">
        <v>788765428</v>
      </c>
      <c r="AQ10" s="65">
        <v>2468105</v>
      </c>
      <c r="AR10" s="65">
        <v>5092</v>
      </c>
      <c r="AS10" s="65">
        <v>0</v>
      </c>
      <c r="AT10" s="65">
        <v>0</v>
      </c>
      <c r="AU10" s="65">
        <v>0</v>
      </c>
      <c r="AV10" s="65">
        <v>0</v>
      </c>
      <c r="AW10" s="65">
        <v>49891437</v>
      </c>
      <c r="AX10" s="65">
        <v>0</v>
      </c>
      <c r="AY10" s="65">
        <v>0</v>
      </c>
      <c r="AZ10" s="65">
        <v>0</v>
      </c>
      <c r="BA10" s="65">
        <v>0</v>
      </c>
      <c r="BB10" s="65">
        <v>0</v>
      </c>
      <c r="BC10" s="65">
        <v>43171391</v>
      </c>
      <c r="BD10" s="65">
        <v>0</v>
      </c>
      <c r="BE10" s="65">
        <v>49261437</v>
      </c>
      <c r="BF10" s="65">
        <v>6090046</v>
      </c>
      <c r="BG10" s="65">
        <v>0</v>
      </c>
      <c r="BH10" s="65">
        <v>630000</v>
      </c>
      <c r="BI10" s="65">
        <v>0</v>
      </c>
      <c r="BJ10" s="65">
        <v>0</v>
      </c>
      <c r="BK10" s="65">
        <v>0</v>
      </c>
      <c r="BL10" s="65">
        <v>4293730</v>
      </c>
      <c r="BM10" s="65">
        <v>0</v>
      </c>
      <c r="BN10" s="65">
        <v>0</v>
      </c>
      <c r="BO10" s="65">
        <v>826909966</v>
      </c>
      <c r="BP10" s="65">
        <v>6616052</v>
      </c>
      <c r="BQ10" s="65">
        <v>810050172</v>
      </c>
      <c r="BR10" s="65">
        <v>5950012</v>
      </c>
      <c r="BS10" s="65">
        <v>0</v>
      </c>
      <c r="BT10" s="65">
        <v>0</v>
      </c>
      <c r="BU10" s="65">
        <v>29000</v>
      </c>
      <c r="BV10" s="65">
        <v>0</v>
      </c>
      <c r="BW10" s="65">
        <v>72319</v>
      </c>
      <c r="BX10" s="65">
        <v>43319</v>
      </c>
      <c r="BY10" s="65">
        <v>0</v>
      </c>
      <c r="BZ10" s="65">
        <v>876873722</v>
      </c>
      <c r="CA10" s="65">
        <v>0</v>
      </c>
      <c r="CB10" s="65">
        <v>37838</v>
      </c>
      <c r="CC10" s="65">
        <v>16307</v>
      </c>
      <c r="CD10" s="65">
        <v>0</v>
      </c>
      <c r="CE10" s="65">
        <v>59336184</v>
      </c>
      <c r="CF10" s="65">
        <v>0</v>
      </c>
      <c r="CG10" s="65">
        <v>0</v>
      </c>
      <c r="CH10" s="56" t="s">
        <v>538</v>
      </c>
      <c r="CI10" s="65">
        <v>0</v>
      </c>
      <c r="CJ10" s="65">
        <v>0</v>
      </c>
      <c r="CK10" s="65">
        <v>4539</v>
      </c>
      <c r="CL10" s="65">
        <v>0</v>
      </c>
      <c r="CM10" s="65">
        <v>4539</v>
      </c>
      <c r="CN10" s="65">
        <v>23068</v>
      </c>
      <c r="CO10" s="65">
        <v>5909</v>
      </c>
      <c r="CP10" s="65">
        <v>0</v>
      </c>
      <c r="CQ10" s="65">
        <v>17159</v>
      </c>
    </row>
    <row r="11" spans="1:95">
      <c r="A11" s="55" t="s">
        <v>546</v>
      </c>
      <c r="B11" s="55">
        <v>20003</v>
      </c>
      <c r="C11" s="54" t="s">
        <v>540</v>
      </c>
      <c r="D11" s="66">
        <v>73052</v>
      </c>
      <c r="E11" s="65">
        <v>245056</v>
      </c>
      <c r="F11" s="65">
        <v>-67110</v>
      </c>
      <c r="G11" s="65">
        <v>19438</v>
      </c>
      <c r="H11" s="65"/>
      <c r="I11" s="65">
        <v>202291</v>
      </c>
      <c r="J11" s="65">
        <v>885837</v>
      </c>
      <c r="K11" s="65"/>
      <c r="L11" s="65">
        <v>52209</v>
      </c>
      <c r="M11" s="65">
        <v>1945761</v>
      </c>
      <c r="N11" s="65">
        <v>6511176</v>
      </c>
      <c r="O11" s="65">
        <v>2211764</v>
      </c>
      <c r="P11" s="65">
        <v>4141</v>
      </c>
      <c r="Q11" s="65">
        <v>1130893</v>
      </c>
      <c r="R11" s="65">
        <v>21153</v>
      </c>
      <c r="S11" s="65">
        <v>6670</v>
      </c>
      <c r="T11" s="65">
        <v>4565415</v>
      </c>
      <c r="U11" s="65"/>
      <c r="V11" s="65"/>
      <c r="W11" s="65">
        <v>822683</v>
      </c>
      <c r="X11" s="65">
        <v>314071</v>
      </c>
      <c r="Y11" s="65">
        <v>19598</v>
      </c>
      <c r="Z11" s="65">
        <v>433690</v>
      </c>
      <c r="AA11" s="65"/>
      <c r="AB11" s="65"/>
      <c r="AC11" s="65">
        <v>434263</v>
      </c>
      <c r="AD11" s="65">
        <v>626</v>
      </c>
      <c r="AE11" s="65">
        <v>573</v>
      </c>
      <c r="AF11" s="65">
        <v>48538</v>
      </c>
      <c r="AG11" s="65"/>
      <c r="AH11" s="65">
        <v>121993</v>
      </c>
      <c r="AI11" s="65"/>
      <c r="AJ11" s="65">
        <v>18181523</v>
      </c>
      <c r="AK11" s="65">
        <v>13216</v>
      </c>
      <c r="AL11" s="65">
        <v>9761614</v>
      </c>
      <c r="AM11" s="65">
        <v>337731663</v>
      </c>
      <c r="AN11" s="65">
        <v>0</v>
      </c>
      <c r="AO11" s="65">
        <v>0</v>
      </c>
      <c r="AP11" s="65">
        <v>308121220</v>
      </c>
      <c r="AQ11" s="65">
        <v>394122</v>
      </c>
      <c r="AR11" s="65">
        <v>5266</v>
      </c>
      <c r="AS11" s="65">
        <v>73071</v>
      </c>
      <c r="AT11" s="65">
        <v>0</v>
      </c>
      <c r="AU11" s="65">
        <v>0</v>
      </c>
      <c r="AV11" s="65">
        <v>0</v>
      </c>
      <c r="AW11" s="65">
        <v>15730945</v>
      </c>
      <c r="AX11" s="65">
        <v>0</v>
      </c>
      <c r="AY11" s="65">
        <v>73601</v>
      </c>
      <c r="AZ11" s="65">
        <v>73071</v>
      </c>
      <c r="BA11" s="65">
        <v>101842</v>
      </c>
      <c r="BB11" s="65">
        <v>885837</v>
      </c>
      <c r="BC11" s="65">
        <v>14465083</v>
      </c>
      <c r="BD11" s="65">
        <v>0</v>
      </c>
      <c r="BE11" s="65">
        <v>11363715</v>
      </c>
      <c r="BF11" s="65">
        <v>-3174969</v>
      </c>
      <c r="BG11" s="65">
        <v>0</v>
      </c>
      <c r="BH11" s="65">
        <v>3306480</v>
      </c>
      <c r="BI11" s="65">
        <v>252194</v>
      </c>
      <c r="BJ11" s="65">
        <v>0</v>
      </c>
      <c r="BK11" s="65"/>
      <c r="BL11" s="65">
        <v>740986</v>
      </c>
      <c r="BM11" s="65">
        <v>7332</v>
      </c>
      <c r="BN11" s="65">
        <v>10702</v>
      </c>
      <c r="BO11" s="65">
        <v>321995126</v>
      </c>
      <c r="BP11" s="65">
        <v>1871351</v>
      </c>
      <c r="BQ11" s="65">
        <v>316305092</v>
      </c>
      <c r="BR11" s="65">
        <v>2807469</v>
      </c>
      <c r="BS11" s="65">
        <v>0</v>
      </c>
      <c r="BT11" s="65"/>
      <c r="BU11" s="65"/>
      <c r="BV11" s="65">
        <v>0</v>
      </c>
      <c r="BW11" s="65">
        <v>5592</v>
      </c>
      <c r="BX11" s="65">
        <v>132</v>
      </c>
      <c r="BY11" s="65">
        <v>5460</v>
      </c>
      <c r="BZ11" s="65">
        <v>337731663</v>
      </c>
      <c r="CA11" s="65">
        <v>214542</v>
      </c>
      <c r="CB11" s="65">
        <v>434740</v>
      </c>
      <c r="CC11" s="65">
        <v>0</v>
      </c>
      <c r="CD11" s="65"/>
      <c r="CE11" s="65">
        <v>840425</v>
      </c>
      <c r="CF11" s="65"/>
      <c r="CG11" s="65"/>
      <c r="CH11" s="56"/>
      <c r="CI11" s="65"/>
      <c r="CJ11" s="65"/>
      <c r="CK11" s="65">
        <v>7884</v>
      </c>
      <c r="CL11" s="65"/>
      <c r="CM11" s="65">
        <v>7884</v>
      </c>
      <c r="CN11" s="65">
        <v>19152271</v>
      </c>
      <c r="CO11" s="65">
        <v>19101681</v>
      </c>
      <c r="CP11" s="65">
        <v>0</v>
      </c>
      <c r="CQ11" s="65">
        <v>50590</v>
      </c>
    </row>
    <row r="12" spans="1:95">
      <c r="A12" s="55" t="s">
        <v>546</v>
      </c>
      <c r="B12" s="55">
        <v>20004</v>
      </c>
      <c r="C12" s="54" t="s">
        <v>541</v>
      </c>
      <c r="D12" s="66">
        <v>73052</v>
      </c>
      <c r="E12" s="65">
        <v>428385</v>
      </c>
      <c r="F12" s="65">
        <v>164739</v>
      </c>
      <c r="G12" s="65">
        <v>0</v>
      </c>
      <c r="H12" s="65">
        <v>0</v>
      </c>
      <c r="I12" s="65">
        <v>637490</v>
      </c>
      <c r="J12" s="65">
        <v>1752303</v>
      </c>
      <c r="K12" s="65"/>
      <c r="L12" s="65">
        <v>3065442</v>
      </c>
      <c r="M12" s="65">
        <v>5684458</v>
      </c>
      <c r="N12" s="65">
        <v>15417495</v>
      </c>
      <c r="O12" s="65">
        <v>3142981</v>
      </c>
      <c r="P12" s="65">
        <v>0</v>
      </c>
      <c r="Q12" s="65">
        <v>2180688</v>
      </c>
      <c r="R12" s="65">
        <v>1352</v>
      </c>
      <c r="S12" s="65">
        <v>54</v>
      </c>
      <c r="T12" s="65">
        <v>9733037</v>
      </c>
      <c r="U12" s="65"/>
      <c r="V12" s="65"/>
      <c r="W12" s="65">
        <v>724606</v>
      </c>
      <c r="X12" s="65">
        <v>523965</v>
      </c>
      <c r="Y12" s="65">
        <v>236470</v>
      </c>
      <c r="Z12" s="65">
        <v>0</v>
      </c>
      <c r="AA12" s="65"/>
      <c r="AB12" s="65">
        <v>0</v>
      </c>
      <c r="AC12" s="65">
        <v>0</v>
      </c>
      <c r="AD12" s="65">
        <v>0</v>
      </c>
      <c r="AE12" s="65">
        <v>0</v>
      </c>
      <c r="AF12" s="65">
        <v>30</v>
      </c>
      <c r="AG12" s="65">
        <v>0</v>
      </c>
      <c r="AH12" s="65">
        <v>0</v>
      </c>
      <c r="AI12" s="65">
        <v>0</v>
      </c>
      <c r="AJ12" s="65">
        <v>80557955</v>
      </c>
      <c r="AK12" s="65">
        <v>6335</v>
      </c>
      <c r="AL12" s="65">
        <v>9426526</v>
      </c>
      <c r="AM12" s="65">
        <v>736054854</v>
      </c>
      <c r="AN12" s="65">
        <v>0</v>
      </c>
      <c r="AO12" s="65">
        <v>76919</v>
      </c>
      <c r="AP12" s="65">
        <v>644310244</v>
      </c>
      <c r="AQ12" s="65">
        <v>1485374</v>
      </c>
      <c r="AR12" s="65">
        <v>0</v>
      </c>
      <c r="AS12" s="65">
        <v>0</v>
      </c>
      <c r="AT12" s="65">
        <v>0</v>
      </c>
      <c r="AU12" s="65">
        <v>0</v>
      </c>
      <c r="AV12" s="65">
        <v>0</v>
      </c>
      <c r="AW12" s="65">
        <v>26300054</v>
      </c>
      <c r="AX12" s="65">
        <v>2000000</v>
      </c>
      <c r="AY12" s="65">
        <v>0</v>
      </c>
      <c r="AZ12" s="65">
        <v>0</v>
      </c>
      <c r="BA12" s="65">
        <v>0</v>
      </c>
      <c r="BB12" s="65">
        <v>19758092</v>
      </c>
      <c r="BC12" s="65">
        <v>1646001</v>
      </c>
      <c r="BD12" s="65">
        <v>0</v>
      </c>
      <c r="BE12" s="65">
        <v>5693918</v>
      </c>
      <c r="BF12" s="65">
        <v>4047917</v>
      </c>
      <c r="BG12" s="65">
        <v>0</v>
      </c>
      <c r="BH12" s="65">
        <v>848044</v>
      </c>
      <c r="BI12" s="65">
        <v>0</v>
      </c>
      <c r="BJ12" s="65">
        <v>0</v>
      </c>
      <c r="BK12" s="65">
        <v>0</v>
      </c>
      <c r="BL12" s="65">
        <v>693278191</v>
      </c>
      <c r="BM12" s="65">
        <v>0</v>
      </c>
      <c r="BN12" s="65">
        <v>0</v>
      </c>
      <c r="BO12" s="65">
        <v>707723796</v>
      </c>
      <c r="BP12" s="65">
        <v>0</v>
      </c>
      <c r="BQ12" s="65">
        <v>9103765</v>
      </c>
      <c r="BR12" s="65">
        <v>5341840</v>
      </c>
      <c r="BS12" s="65">
        <v>0</v>
      </c>
      <c r="BT12" s="65">
        <v>25659</v>
      </c>
      <c r="BU12" s="65">
        <v>0</v>
      </c>
      <c r="BV12" s="65">
        <v>0</v>
      </c>
      <c r="BW12" s="65">
        <v>31004</v>
      </c>
      <c r="BX12" s="65">
        <v>5345</v>
      </c>
      <c r="BY12" s="65">
        <v>0</v>
      </c>
      <c r="BZ12" s="65">
        <v>736054854</v>
      </c>
      <c r="CA12" s="65">
        <v>0</v>
      </c>
      <c r="CB12" s="65">
        <v>9111</v>
      </c>
      <c r="CC12" s="65">
        <v>182360</v>
      </c>
      <c r="CD12" s="65">
        <v>0</v>
      </c>
      <c r="CE12" s="65"/>
      <c r="CF12" s="65"/>
      <c r="CG12" s="65"/>
      <c r="CH12" s="56"/>
      <c r="CI12" s="65">
        <v>125</v>
      </c>
      <c r="CJ12" s="65">
        <v>0</v>
      </c>
      <c r="CK12" s="65">
        <v>125</v>
      </c>
      <c r="CL12" s="65">
        <v>0</v>
      </c>
      <c r="CM12" s="65">
        <v>0</v>
      </c>
      <c r="CN12" s="65">
        <v>1385</v>
      </c>
      <c r="CO12" s="65">
        <v>0</v>
      </c>
      <c r="CP12" s="65">
        <v>0</v>
      </c>
      <c r="CQ12" s="65">
        <v>1385</v>
      </c>
    </row>
    <row r="13" spans="1:95">
      <c r="A13" s="55" t="s">
        <v>546</v>
      </c>
      <c r="B13" s="55">
        <v>20007</v>
      </c>
      <c r="C13" s="54" t="s">
        <v>542</v>
      </c>
      <c r="D13" s="66">
        <v>73052</v>
      </c>
      <c r="E13" s="65">
        <v>246440</v>
      </c>
      <c r="F13" s="65">
        <v>-172285</v>
      </c>
      <c r="G13" s="65">
        <v>0</v>
      </c>
      <c r="H13" s="65">
        <v>0</v>
      </c>
      <c r="I13" s="65">
        <v>-94473</v>
      </c>
      <c r="J13" s="65">
        <v>879875</v>
      </c>
      <c r="K13" s="65"/>
      <c r="L13" s="65">
        <v>491623</v>
      </c>
      <c r="M13" s="65">
        <v>1708165</v>
      </c>
      <c r="N13" s="65">
        <v>3329428</v>
      </c>
      <c r="O13" s="65">
        <v>1451117</v>
      </c>
      <c r="P13" s="65">
        <v>0</v>
      </c>
      <c r="Q13" s="65">
        <v>1126315</v>
      </c>
      <c r="R13" s="65">
        <v>12031</v>
      </c>
      <c r="S13" s="65">
        <v>2824</v>
      </c>
      <c r="T13" s="65">
        <v>1621263</v>
      </c>
      <c r="U13" s="65"/>
      <c r="V13" s="65"/>
      <c r="W13" s="65">
        <v>252396</v>
      </c>
      <c r="X13" s="65">
        <v>234575</v>
      </c>
      <c r="Y13" s="65">
        <v>20261</v>
      </c>
      <c r="Z13" s="65">
        <v>96829</v>
      </c>
      <c r="AA13" s="65"/>
      <c r="AB13" s="65"/>
      <c r="AC13" s="65">
        <v>96829</v>
      </c>
      <c r="AD13" s="65"/>
      <c r="AE13" s="65"/>
      <c r="AF13" s="65">
        <v>49888</v>
      </c>
      <c r="AG13" s="65"/>
      <c r="AH13" s="65"/>
      <c r="AI13" s="65"/>
      <c r="AJ13" s="65">
        <v>11809788</v>
      </c>
      <c r="AK13" s="65">
        <v>22492</v>
      </c>
      <c r="AL13" s="65">
        <v>7950785</v>
      </c>
      <c r="AM13" s="65">
        <v>163374912</v>
      </c>
      <c r="AN13" s="65"/>
      <c r="AO13" s="65">
        <v>19195</v>
      </c>
      <c r="AP13" s="65">
        <v>143042178</v>
      </c>
      <c r="AQ13" s="65">
        <v>272470</v>
      </c>
      <c r="AR13" s="65">
        <v>3603</v>
      </c>
      <c r="AS13" s="65">
        <v>43087</v>
      </c>
      <c r="AT13" s="65"/>
      <c r="AU13" s="65"/>
      <c r="AV13" s="65"/>
      <c r="AW13" s="65">
        <v>12414875</v>
      </c>
      <c r="AX13" s="65">
        <v>650000</v>
      </c>
      <c r="AY13" s="65">
        <v>2337913</v>
      </c>
      <c r="AZ13" s="65">
        <v>43087</v>
      </c>
      <c r="BA13" s="65"/>
      <c r="BB13" s="65">
        <v>9463911</v>
      </c>
      <c r="BC13" s="65"/>
      <c r="BD13" s="65"/>
      <c r="BE13" s="65">
        <v>2337913</v>
      </c>
      <c r="BF13" s="65"/>
      <c r="BG13" s="65"/>
      <c r="BH13" s="65">
        <v>569964</v>
      </c>
      <c r="BI13" s="65"/>
      <c r="BJ13" s="65"/>
      <c r="BK13" s="65"/>
      <c r="BL13" s="65"/>
      <c r="BM13" s="65"/>
      <c r="BN13" s="65">
        <v>3785</v>
      </c>
      <c r="BO13" s="65">
        <v>150307088</v>
      </c>
      <c r="BP13" s="65">
        <v>9000000</v>
      </c>
      <c r="BQ13" s="65">
        <v>139971961</v>
      </c>
      <c r="BR13" s="65">
        <v>1331342</v>
      </c>
      <c r="BS13" s="65"/>
      <c r="BT13" s="65"/>
      <c r="BU13" s="65"/>
      <c r="BV13" s="65"/>
      <c r="BW13" s="65">
        <v>2949</v>
      </c>
      <c r="BX13" s="65">
        <v>2949</v>
      </c>
      <c r="BY13" s="65"/>
      <c r="BZ13" s="65">
        <v>163374912</v>
      </c>
      <c r="CA13" s="65">
        <v>45591</v>
      </c>
      <c r="CB13" s="65">
        <v>35281</v>
      </c>
      <c r="CC13" s="65">
        <v>26812</v>
      </c>
      <c r="CD13" s="65"/>
      <c r="CE13" s="65">
        <v>16256931</v>
      </c>
      <c r="CF13" s="65">
        <v>21495</v>
      </c>
      <c r="CG13" s="65">
        <v>3.77</v>
      </c>
      <c r="CH13" s="56" t="s">
        <v>547</v>
      </c>
      <c r="CI13" s="65">
        <v>2584</v>
      </c>
      <c r="CJ13" s="65"/>
      <c r="CK13" s="65">
        <v>6829</v>
      </c>
      <c r="CL13" s="65"/>
      <c r="CM13" s="65">
        <v>4245</v>
      </c>
      <c r="CN13" s="65">
        <v>4953220</v>
      </c>
      <c r="CO13" s="65">
        <v>4953220</v>
      </c>
      <c r="CP13" s="65"/>
      <c r="CQ13" s="65"/>
    </row>
    <row r="14" spans="1:95">
      <c r="A14" s="55" t="s">
        <v>546</v>
      </c>
      <c r="B14" s="55">
        <v>20008</v>
      </c>
      <c r="C14" s="54" t="s">
        <v>544</v>
      </c>
      <c r="D14" s="66">
        <v>44198</v>
      </c>
      <c r="E14" s="65">
        <v>39920</v>
      </c>
      <c r="F14" s="65">
        <v>13750</v>
      </c>
      <c r="G14" s="65"/>
      <c r="H14" s="65"/>
      <c r="I14" s="65">
        <v>1987</v>
      </c>
      <c r="J14" s="65">
        <v>140998</v>
      </c>
      <c r="K14" s="65"/>
      <c r="L14" s="65">
        <v>10249</v>
      </c>
      <c r="M14" s="65">
        <v>157439</v>
      </c>
      <c r="N14" s="65">
        <v>526654</v>
      </c>
      <c r="O14" s="65">
        <v>201999</v>
      </c>
      <c r="P14" s="65">
        <v>51279</v>
      </c>
      <c r="Q14" s="65">
        <v>180918</v>
      </c>
      <c r="R14" s="65">
        <v>1121</v>
      </c>
      <c r="S14" s="65">
        <v>45</v>
      </c>
      <c r="T14" s="65">
        <v>369215</v>
      </c>
      <c r="U14" s="65"/>
      <c r="V14" s="65"/>
      <c r="W14" s="65">
        <v>31679</v>
      </c>
      <c r="X14" s="65">
        <v>3529</v>
      </c>
      <c r="Y14" s="65"/>
      <c r="Z14" s="65"/>
      <c r="AA14" s="65"/>
      <c r="AB14" s="65"/>
      <c r="AC14" s="65"/>
      <c r="AD14" s="65"/>
      <c r="AE14" s="65"/>
      <c r="AF14" s="65">
        <v>49974</v>
      </c>
      <c r="AG14" s="65"/>
      <c r="AH14" s="65"/>
      <c r="AI14" s="65"/>
      <c r="AJ14" s="65">
        <v>1582751</v>
      </c>
      <c r="AK14" s="65">
        <v>842</v>
      </c>
      <c r="AL14" s="65">
        <v>433331</v>
      </c>
      <c r="AM14" s="65">
        <v>24236411</v>
      </c>
      <c r="AN14" s="65">
        <v>5580</v>
      </c>
      <c r="AO14" s="65">
        <v>3420</v>
      </c>
      <c r="AP14" s="65">
        <v>21060931</v>
      </c>
      <c r="AQ14" s="65">
        <v>17958</v>
      </c>
      <c r="AR14" s="65">
        <v>560</v>
      </c>
      <c r="AS14" s="65"/>
      <c r="AT14" s="65"/>
      <c r="AU14" s="65"/>
      <c r="AV14" s="65"/>
      <c r="AW14" s="65">
        <v>3414325</v>
      </c>
      <c r="AX14" s="65"/>
      <c r="AY14" s="65">
        <v>3203327</v>
      </c>
      <c r="AZ14" s="65"/>
      <c r="BA14" s="65"/>
      <c r="BB14" s="65">
        <v>140998</v>
      </c>
      <c r="BC14" s="65"/>
      <c r="BD14" s="65"/>
      <c r="BE14" s="65">
        <v>3203327</v>
      </c>
      <c r="BF14" s="65"/>
      <c r="BG14" s="65"/>
      <c r="BH14" s="65">
        <v>70000</v>
      </c>
      <c r="BI14" s="65"/>
      <c r="BJ14" s="65"/>
      <c r="BK14" s="65"/>
      <c r="BL14" s="65"/>
      <c r="BM14" s="65"/>
      <c r="BN14" s="65">
        <v>34</v>
      </c>
      <c r="BO14" s="65">
        <v>20822086</v>
      </c>
      <c r="BP14" s="65"/>
      <c r="BQ14" s="65">
        <v>20599581</v>
      </c>
      <c r="BR14" s="65">
        <v>222471</v>
      </c>
      <c r="BS14" s="65"/>
      <c r="BT14" s="65"/>
      <c r="BU14" s="65"/>
      <c r="BV14" s="65"/>
      <c r="BW14" s="65"/>
      <c r="BX14" s="65"/>
      <c r="BY14" s="65"/>
      <c r="BZ14" s="65">
        <v>24236411</v>
      </c>
      <c r="CA14" s="65">
        <v>1076160</v>
      </c>
      <c r="CB14" s="65">
        <v>2047</v>
      </c>
      <c r="CC14" s="65">
        <v>2857</v>
      </c>
      <c r="CD14" s="65"/>
      <c r="CE14" s="65">
        <v>515141</v>
      </c>
      <c r="CF14" s="65"/>
      <c r="CG14" s="65"/>
      <c r="CH14" s="56"/>
      <c r="CI14" s="65">
        <v>44</v>
      </c>
      <c r="CJ14" s="65"/>
      <c r="CK14" s="65">
        <v>690</v>
      </c>
      <c r="CL14" s="65"/>
      <c r="CM14" s="65">
        <v>646</v>
      </c>
      <c r="CN14" s="65">
        <v>780948</v>
      </c>
      <c r="CO14" s="65">
        <v>780948</v>
      </c>
      <c r="CP14" s="65"/>
      <c r="CQ14" s="65"/>
    </row>
    <row r="15" spans="1:95">
      <c r="A15" s="55" t="s">
        <v>546</v>
      </c>
      <c r="B15" s="55">
        <v>20009</v>
      </c>
      <c r="C15" s="54" t="s">
        <v>545</v>
      </c>
      <c r="D15" s="66">
        <v>73052</v>
      </c>
      <c r="E15" s="65">
        <v>492284</v>
      </c>
      <c r="F15" s="65">
        <v>2640</v>
      </c>
      <c r="G15" s="65">
        <v>4477</v>
      </c>
      <c r="H15" s="65">
        <v>0</v>
      </c>
      <c r="I15" s="65">
        <v>142878</v>
      </c>
      <c r="J15" s="65">
        <v>1749780</v>
      </c>
      <c r="K15" s="65"/>
      <c r="L15" s="65">
        <v>1134363</v>
      </c>
      <c r="M15" s="65">
        <v>3269783</v>
      </c>
      <c r="N15" s="65">
        <v>9459588</v>
      </c>
      <c r="O15" s="65">
        <v>2685299</v>
      </c>
      <c r="P15" s="65">
        <v>0</v>
      </c>
      <c r="Q15" s="65">
        <v>2242064</v>
      </c>
      <c r="R15" s="65">
        <v>0</v>
      </c>
      <c r="S15" s="65">
        <v>14</v>
      </c>
      <c r="T15" s="65">
        <v>6189805</v>
      </c>
      <c r="U15" s="65"/>
      <c r="V15" s="65"/>
      <c r="W15" s="65">
        <v>314383</v>
      </c>
      <c r="X15" s="65">
        <v>549879</v>
      </c>
      <c r="Y15" s="65">
        <v>6923</v>
      </c>
      <c r="Z15" s="65">
        <v>0</v>
      </c>
      <c r="AA15" s="65"/>
      <c r="AB15" s="65">
        <v>0</v>
      </c>
      <c r="AC15" s="65">
        <v>0</v>
      </c>
      <c r="AD15" s="65">
        <v>0</v>
      </c>
      <c r="AE15" s="65">
        <v>0</v>
      </c>
      <c r="AF15" s="65">
        <v>300000</v>
      </c>
      <c r="AG15" s="65">
        <v>18841</v>
      </c>
      <c r="AH15" s="65">
        <v>0</v>
      </c>
      <c r="AI15" s="65">
        <v>0</v>
      </c>
      <c r="AJ15" s="65">
        <v>0</v>
      </c>
      <c r="AK15" s="65">
        <v>13206</v>
      </c>
      <c r="AL15" s="65">
        <v>46219629</v>
      </c>
      <c r="AM15" s="65">
        <v>440200754</v>
      </c>
      <c r="AN15" s="65">
        <v>1133</v>
      </c>
      <c r="AO15" s="65">
        <v>0</v>
      </c>
      <c r="AP15" s="65">
        <v>393008382</v>
      </c>
      <c r="AQ15" s="65">
        <v>608545</v>
      </c>
      <c r="AR15" s="65">
        <v>13</v>
      </c>
      <c r="AS15" s="65">
        <v>0</v>
      </c>
      <c r="AT15" s="65">
        <v>0</v>
      </c>
      <c r="AU15" s="65">
        <v>0</v>
      </c>
      <c r="AV15" s="65">
        <v>0</v>
      </c>
      <c r="AW15" s="65">
        <v>22051827</v>
      </c>
      <c r="AX15" s="65">
        <v>2200000</v>
      </c>
      <c r="AY15" s="65">
        <v>19994</v>
      </c>
      <c r="AZ15" s="65">
        <v>0</v>
      </c>
      <c r="BA15" s="65">
        <v>0</v>
      </c>
      <c r="BB15" s="65">
        <v>20314583</v>
      </c>
      <c r="BC15" s="65">
        <v>0</v>
      </c>
      <c r="BD15" s="65">
        <v>0</v>
      </c>
      <c r="BE15" s="65">
        <v>19994</v>
      </c>
      <c r="BF15" s="65">
        <v>0</v>
      </c>
      <c r="BG15" s="65">
        <v>0</v>
      </c>
      <c r="BH15" s="65">
        <v>1717250</v>
      </c>
      <c r="BI15" s="65">
        <v>0</v>
      </c>
      <c r="BJ15" s="65">
        <v>0</v>
      </c>
      <c r="BK15" s="65">
        <v>0</v>
      </c>
      <c r="BL15" s="65">
        <v>7636183</v>
      </c>
      <c r="BM15" s="65">
        <v>0</v>
      </c>
      <c r="BN15" s="65">
        <v>24348</v>
      </c>
      <c r="BO15" s="65">
        <v>415948927</v>
      </c>
      <c r="BP15" s="65">
        <v>0</v>
      </c>
      <c r="BQ15" s="65">
        <v>405628916</v>
      </c>
      <c r="BR15" s="65">
        <v>2659480</v>
      </c>
      <c r="BS15" s="65">
        <v>0</v>
      </c>
      <c r="BT15" s="65">
        <v>0</v>
      </c>
      <c r="BU15" s="65">
        <v>0</v>
      </c>
      <c r="BV15" s="65">
        <v>0</v>
      </c>
      <c r="BW15" s="65">
        <v>0</v>
      </c>
      <c r="BX15" s="65">
        <v>0</v>
      </c>
      <c r="BY15" s="65">
        <v>0</v>
      </c>
      <c r="BZ15" s="65">
        <v>440200754</v>
      </c>
      <c r="CA15" s="65">
        <v>0</v>
      </c>
      <c r="CB15" s="65">
        <v>27056</v>
      </c>
      <c r="CC15" s="65">
        <v>3949</v>
      </c>
      <c r="CD15" s="65">
        <v>0</v>
      </c>
      <c r="CE15" s="65">
        <v>99954</v>
      </c>
      <c r="CF15" s="65"/>
      <c r="CG15" s="65"/>
      <c r="CH15" s="56"/>
      <c r="CI15" s="65"/>
      <c r="CJ15" s="65"/>
      <c r="CK15" s="65">
        <v>74449</v>
      </c>
      <c r="CL15" s="65"/>
      <c r="CM15" s="65">
        <v>74449</v>
      </c>
      <c r="CN15" s="65">
        <v>1761448</v>
      </c>
      <c r="CO15" s="65">
        <v>1761448</v>
      </c>
      <c r="CP15" s="65"/>
      <c r="CQ15" s="65"/>
    </row>
    <row r="16" spans="1:95">
      <c r="A16" s="55" t="s">
        <v>548</v>
      </c>
      <c r="B16" s="55">
        <v>20001</v>
      </c>
      <c r="C16" s="54" t="s">
        <v>537</v>
      </c>
      <c r="D16" s="66">
        <v>73052</v>
      </c>
      <c r="E16" s="65">
        <v>493930</v>
      </c>
      <c r="F16" s="65">
        <v>-375452</v>
      </c>
      <c r="G16" s="65">
        <v>3882627</v>
      </c>
      <c r="H16" s="65">
        <v>0</v>
      </c>
      <c r="I16" s="65">
        <v>-36986</v>
      </c>
      <c r="J16" s="65">
        <v>5758923</v>
      </c>
      <c r="K16" s="65">
        <v>5758923</v>
      </c>
      <c r="L16" s="65">
        <v>239634</v>
      </c>
      <c r="M16" s="65">
        <v>4038242</v>
      </c>
      <c r="N16" s="65">
        <v>18717341</v>
      </c>
      <c r="O16" s="65">
        <v>4677633</v>
      </c>
      <c r="P16" s="65">
        <v>144654</v>
      </c>
      <c r="Q16" s="65">
        <v>6252853</v>
      </c>
      <c r="R16" s="65">
        <v>130504</v>
      </c>
      <c r="S16" s="65">
        <v>92586</v>
      </c>
      <c r="T16" s="65">
        <v>14679099</v>
      </c>
      <c r="U16" s="65">
        <v>5752027</v>
      </c>
      <c r="V16" s="65">
        <v>-6896</v>
      </c>
      <c r="W16" s="65">
        <v>2766726</v>
      </c>
      <c r="X16" s="65">
        <v>734371</v>
      </c>
      <c r="Y16" s="65">
        <v>1020875</v>
      </c>
      <c r="Z16" s="65">
        <v>21285</v>
      </c>
      <c r="AA16" s="65"/>
      <c r="AB16" s="65">
        <v>0</v>
      </c>
      <c r="AC16" s="65">
        <v>21285</v>
      </c>
      <c r="AD16" s="65">
        <v>256864</v>
      </c>
      <c r="AE16" s="65">
        <v>0</v>
      </c>
      <c r="AF16" s="65">
        <v>275846</v>
      </c>
      <c r="AG16" s="65">
        <v>31958</v>
      </c>
      <c r="AH16" s="65">
        <v>49713983</v>
      </c>
      <c r="AI16" s="65">
        <v>0</v>
      </c>
      <c r="AJ16" s="65">
        <v>34025732</v>
      </c>
      <c r="AK16" s="65">
        <v>377806</v>
      </c>
      <c r="AL16" s="65">
        <v>751773614</v>
      </c>
      <c r="AM16" s="65">
        <v>1358540398</v>
      </c>
      <c r="AN16" s="65">
        <v>0</v>
      </c>
      <c r="AO16" s="65">
        <v>229468</v>
      </c>
      <c r="AP16" s="65">
        <v>509432664</v>
      </c>
      <c r="AQ16" s="65">
        <v>6481023</v>
      </c>
      <c r="AR16" s="65">
        <v>101322</v>
      </c>
      <c r="AS16" s="65">
        <v>0</v>
      </c>
      <c r="AT16" s="65"/>
      <c r="AU16" s="65"/>
      <c r="AV16" s="65"/>
      <c r="AW16" s="65">
        <v>79882559</v>
      </c>
      <c r="AX16" s="65">
        <v>11011216</v>
      </c>
      <c r="AY16" s="65">
        <v>18525991</v>
      </c>
      <c r="AZ16" s="65">
        <v>0</v>
      </c>
      <c r="BA16" s="65">
        <v>0</v>
      </c>
      <c r="BB16" s="65">
        <v>19822699</v>
      </c>
      <c r="BC16" s="65">
        <v>36575076</v>
      </c>
      <c r="BD16" s="65"/>
      <c r="BE16" s="65">
        <v>58877644</v>
      </c>
      <c r="BF16" s="65">
        <v>3776577</v>
      </c>
      <c r="BG16" s="65"/>
      <c r="BH16" s="65">
        <v>1182216</v>
      </c>
      <c r="BI16" s="65">
        <v>0</v>
      </c>
      <c r="BJ16" s="65">
        <v>10500000</v>
      </c>
      <c r="BK16" s="65">
        <v>0</v>
      </c>
      <c r="BL16" s="65">
        <v>1094394</v>
      </c>
      <c r="BM16" s="65">
        <v>0</v>
      </c>
      <c r="BN16" s="65">
        <v>0</v>
      </c>
      <c r="BO16" s="65">
        <v>1267226470</v>
      </c>
      <c r="BP16" s="65">
        <v>17179151</v>
      </c>
      <c r="BQ16" s="65">
        <v>1229273321</v>
      </c>
      <c r="BR16" s="65">
        <v>9176833</v>
      </c>
      <c r="BS16" s="65">
        <v>2771</v>
      </c>
      <c r="BT16" s="65">
        <v>128684</v>
      </c>
      <c r="BU16" s="65">
        <v>46599</v>
      </c>
      <c r="BV16" s="65">
        <v>0</v>
      </c>
      <c r="BW16" s="65">
        <v>420153</v>
      </c>
      <c r="BX16" s="65">
        <v>182770</v>
      </c>
      <c r="BY16" s="65">
        <v>62100</v>
      </c>
      <c r="BZ16" s="65">
        <v>1358540398</v>
      </c>
      <c r="CA16" s="65">
        <v>5586875</v>
      </c>
      <c r="CB16" s="65">
        <v>141484</v>
      </c>
      <c r="CC16" s="65">
        <v>90474</v>
      </c>
      <c r="CD16" s="65">
        <v>0</v>
      </c>
      <c r="CE16" s="65"/>
      <c r="CF16" s="65"/>
      <c r="CG16" s="65"/>
      <c r="CH16" s="56"/>
      <c r="CI16" s="65"/>
      <c r="CJ16" s="65"/>
      <c r="CK16" s="65"/>
      <c r="CL16" s="65"/>
      <c r="CM16" s="65"/>
      <c r="CN16" s="65">
        <v>7392349</v>
      </c>
      <c r="CO16" s="65">
        <v>5965436</v>
      </c>
      <c r="CP16" s="65">
        <v>0</v>
      </c>
      <c r="CQ16" s="65">
        <v>1426913</v>
      </c>
    </row>
    <row r="17" spans="1:95">
      <c r="A17" s="55" t="s">
        <v>548</v>
      </c>
      <c r="B17" s="55">
        <v>20002</v>
      </c>
      <c r="C17" s="54" t="s">
        <v>539</v>
      </c>
      <c r="D17" s="66">
        <v>73052</v>
      </c>
      <c r="E17" s="65">
        <v>1201777</v>
      </c>
      <c r="F17" s="65">
        <v>-66719</v>
      </c>
      <c r="G17" s="65">
        <v>37574</v>
      </c>
      <c r="H17" s="65">
        <v>0</v>
      </c>
      <c r="I17" s="65">
        <v>196848</v>
      </c>
      <c r="J17" s="65">
        <v>4336953</v>
      </c>
      <c r="K17" s="65">
        <v>4336953</v>
      </c>
      <c r="L17" s="65">
        <v>1129304</v>
      </c>
      <c r="M17" s="65">
        <v>7008044</v>
      </c>
      <c r="N17" s="65">
        <v>17577425</v>
      </c>
      <c r="O17" s="65">
        <v>6390904</v>
      </c>
      <c r="P17" s="65">
        <v>0</v>
      </c>
      <c r="Q17" s="65">
        <v>5538730</v>
      </c>
      <c r="R17" s="65">
        <v>0</v>
      </c>
      <c r="S17" s="65">
        <v>34</v>
      </c>
      <c r="T17" s="65">
        <v>10569381</v>
      </c>
      <c r="U17" s="65">
        <v>4323598</v>
      </c>
      <c r="V17" s="65">
        <v>-13355</v>
      </c>
      <c r="W17" s="65">
        <v>634092</v>
      </c>
      <c r="X17" s="65">
        <v>512164</v>
      </c>
      <c r="Y17" s="65">
        <v>7945</v>
      </c>
      <c r="Z17" s="65">
        <v>0</v>
      </c>
      <c r="AA17" s="65"/>
      <c r="AB17" s="65">
        <v>0</v>
      </c>
      <c r="AC17" s="65">
        <v>0</v>
      </c>
      <c r="AD17" s="65">
        <v>0</v>
      </c>
      <c r="AE17" s="65">
        <v>0</v>
      </c>
      <c r="AF17" s="65">
        <v>160584</v>
      </c>
      <c r="AG17" s="65">
        <v>0</v>
      </c>
      <c r="AH17" s="65">
        <v>136664</v>
      </c>
      <c r="AI17" s="65">
        <v>31781396</v>
      </c>
      <c r="AJ17" s="65">
        <v>19374820</v>
      </c>
      <c r="AK17" s="65">
        <v>5613</v>
      </c>
      <c r="AL17" s="65">
        <v>21207204</v>
      </c>
      <c r="AM17" s="65">
        <v>871205584</v>
      </c>
      <c r="AN17" s="65">
        <v>0</v>
      </c>
      <c r="AO17" s="65">
        <v>520331</v>
      </c>
      <c r="AP17" s="65">
        <v>796045091</v>
      </c>
      <c r="AQ17" s="65">
        <v>1940276</v>
      </c>
      <c r="AR17" s="65">
        <v>5092</v>
      </c>
      <c r="AS17" s="65">
        <v>0</v>
      </c>
      <c r="AT17" s="65">
        <v>0</v>
      </c>
      <c r="AU17" s="65">
        <v>0</v>
      </c>
      <c r="AV17" s="65">
        <v>0</v>
      </c>
      <c r="AW17" s="65">
        <v>49915035</v>
      </c>
      <c r="AX17" s="65">
        <v>0</v>
      </c>
      <c r="AY17" s="65">
        <v>0</v>
      </c>
      <c r="AZ17" s="65">
        <v>0</v>
      </c>
      <c r="BA17" s="65">
        <v>0</v>
      </c>
      <c r="BB17" s="65">
        <v>0</v>
      </c>
      <c r="BC17" s="65">
        <v>44654166</v>
      </c>
      <c r="BD17" s="65">
        <v>0</v>
      </c>
      <c r="BE17" s="65">
        <v>49285035</v>
      </c>
      <c r="BF17" s="65">
        <v>4630869</v>
      </c>
      <c r="BG17" s="65">
        <v>0</v>
      </c>
      <c r="BH17" s="65">
        <v>630000</v>
      </c>
      <c r="BI17" s="65">
        <v>0</v>
      </c>
      <c r="BJ17" s="65">
        <v>0</v>
      </c>
      <c r="BK17" s="65">
        <v>0</v>
      </c>
      <c r="BL17" s="65">
        <v>778300</v>
      </c>
      <c r="BM17" s="65">
        <v>0</v>
      </c>
      <c r="BN17" s="65">
        <v>0</v>
      </c>
      <c r="BO17" s="65">
        <v>821228864</v>
      </c>
      <c r="BP17" s="65">
        <v>5951946</v>
      </c>
      <c r="BQ17" s="65">
        <v>809091173</v>
      </c>
      <c r="BR17" s="65">
        <v>5407445</v>
      </c>
      <c r="BS17" s="65">
        <v>0</v>
      </c>
      <c r="BT17" s="65">
        <v>0</v>
      </c>
      <c r="BU17" s="65">
        <v>18000</v>
      </c>
      <c r="BV17" s="65">
        <v>0</v>
      </c>
      <c r="BW17" s="65">
        <v>61685</v>
      </c>
      <c r="BX17" s="65">
        <v>43685</v>
      </c>
      <c r="BY17" s="65">
        <v>0</v>
      </c>
      <c r="BZ17" s="65">
        <v>871205584</v>
      </c>
      <c r="CA17" s="65">
        <v>0</v>
      </c>
      <c r="CB17" s="65">
        <v>25751</v>
      </c>
      <c r="CC17" s="65">
        <v>2762</v>
      </c>
      <c r="CD17" s="65">
        <v>0</v>
      </c>
      <c r="CE17" s="65">
        <v>58334528</v>
      </c>
      <c r="CF17" s="65">
        <v>0</v>
      </c>
      <c r="CG17" s="65">
        <v>0</v>
      </c>
      <c r="CH17" s="56" t="s">
        <v>538</v>
      </c>
      <c r="CI17" s="65">
        <v>0</v>
      </c>
      <c r="CJ17" s="65">
        <v>0</v>
      </c>
      <c r="CK17" s="65">
        <v>4708</v>
      </c>
      <c r="CL17" s="65">
        <v>0</v>
      </c>
      <c r="CM17" s="65">
        <v>4708</v>
      </c>
      <c r="CN17" s="65">
        <v>36823743</v>
      </c>
      <c r="CO17" s="65">
        <v>36823743</v>
      </c>
      <c r="CP17" s="65">
        <v>0</v>
      </c>
      <c r="CQ17" s="65">
        <v>0</v>
      </c>
    </row>
    <row r="18" spans="1:95">
      <c r="A18" s="55" t="s">
        <v>548</v>
      </c>
      <c r="B18" s="55">
        <v>20003</v>
      </c>
      <c r="C18" s="54" t="s">
        <v>540</v>
      </c>
      <c r="D18" s="66">
        <v>73052</v>
      </c>
      <c r="E18" s="65">
        <v>262779</v>
      </c>
      <c r="F18" s="65">
        <v>-80762</v>
      </c>
      <c r="G18" s="65">
        <v>9682</v>
      </c>
      <c r="H18" s="65"/>
      <c r="I18" s="65">
        <v>369137</v>
      </c>
      <c r="J18" s="65">
        <v>999443</v>
      </c>
      <c r="K18" s="65">
        <v>999445</v>
      </c>
      <c r="L18" s="65">
        <v>60205</v>
      </c>
      <c r="M18" s="65">
        <v>1959770</v>
      </c>
      <c r="N18" s="65">
        <v>6181798</v>
      </c>
      <c r="O18" s="65">
        <v>2243216</v>
      </c>
      <c r="P18" s="65">
        <v>27150</v>
      </c>
      <c r="Q18" s="65">
        <v>1262222</v>
      </c>
      <c r="R18" s="65">
        <v>18439</v>
      </c>
      <c r="S18" s="65">
        <v>4282</v>
      </c>
      <c r="T18" s="65">
        <v>4222028</v>
      </c>
      <c r="U18" s="65">
        <v>1012882</v>
      </c>
      <c r="V18" s="65">
        <v>13437</v>
      </c>
      <c r="W18" s="65">
        <v>707008</v>
      </c>
      <c r="X18" s="65">
        <v>316501</v>
      </c>
      <c r="Y18" s="65">
        <v>188952</v>
      </c>
      <c r="Z18" s="65">
        <v>0</v>
      </c>
      <c r="AA18" s="65"/>
      <c r="AB18" s="65"/>
      <c r="AC18" s="65">
        <v>0</v>
      </c>
      <c r="AD18" s="65">
        <v>255</v>
      </c>
      <c r="AE18" s="65">
        <v>0</v>
      </c>
      <c r="AF18" s="65">
        <v>48620</v>
      </c>
      <c r="AG18" s="65"/>
      <c r="AH18" s="65">
        <v>0</v>
      </c>
      <c r="AI18" s="65"/>
      <c r="AJ18" s="65">
        <v>18380924</v>
      </c>
      <c r="AK18" s="65">
        <v>1139</v>
      </c>
      <c r="AL18" s="65">
        <v>6437663</v>
      </c>
      <c r="AM18" s="65">
        <v>353279649</v>
      </c>
      <c r="AN18" s="65">
        <v>4140</v>
      </c>
      <c r="AO18" s="65">
        <v>0</v>
      </c>
      <c r="AP18" s="65">
        <v>327402767</v>
      </c>
      <c r="AQ18" s="65">
        <v>413717</v>
      </c>
      <c r="AR18" s="65">
        <v>2675</v>
      </c>
      <c r="AS18" s="65">
        <v>0</v>
      </c>
      <c r="AT18" s="65">
        <v>0</v>
      </c>
      <c r="AU18" s="65">
        <v>0</v>
      </c>
      <c r="AV18" s="65">
        <v>0</v>
      </c>
      <c r="AW18" s="65">
        <v>17743755</v>
      </c>
      <c r="AX18" s="65">
        <v>0</v>
      </c>
      <c r="AY18" s="65">
        <v>0</v>
      </c>
      <c r="AZ18" s="65">
        <v>0</v>
      </c>
      <c r="BA18" s="65">
        <v>101842</v>
      </c>
      <c r="BB18" s="65">
        <v>999445</v>
      </c>
      <c r="BC18" s="65">
        <v>14465083</v>
      </c>
      <c r="BD18" s="65">
        <v>0</v>
      </c>
      <c r="BE18" s="65">
        <v>12335988</v>
      </c>
      <c r="BF18" s="65">
        <v>-2129095</v>
      </c>
      <c r="BG18" s="65">
        <v>0</v>
      </c>
      <c r="BH18" s="65">
        <v>4306480</v>
      </c>
      <c r="BI18" s="65">
        <v>262399</v>
      </c>
      <c r="BJ18" s="65">
        <v>0</v>
      </c>
      <c r="BK18" s="65"/>
      <c r="BL18" s="65">
        <v>75698</v>
      </c>
      <c r="BM18" s="65">
        <v>7137</v>
      </c>
      <c r="BN18" s="65">
        <v>4482</v>
      </c>
      <c r="BO18" s="65">
        <v>335533251</v>
      </c>
      <c r="BP18" s="65">
        <v>0</v>
      </c>
      <c r="BQ18" s="65">
        <v>332955084</v>
      </c>
      <c r="BR18" s="65">
        <v>2228451</v>
      </c>
      <c r="BS18" s="65">
        <v>0</v>
      </c>
      <c r="BT18" s="65"/>
      <c r="BU18" s="65"/>
      <c r="BV18" s="65">
        <v>0</v>
      </c>
      <c r="BW18" s="65">
        <v>2643</v>
      </c>
      <c r="BX18" s="65">
        <v>0</v>
      </c>
      <c r="BY18" s="65">
        <v>2643</v>
      </c>
      <c r="BZ18" s="65">
        <v>353279649</v>
      </c>
      <c r="CA18" s="65">
        <v>211983</v>
      </c>
      <c r="CB18" s="65">
        <v>375766</v>
      </c>
      <c r="CC18" s="65">
        <v>0</v>
      </c>
      <c r="CD18" s="65"/>
      <c r="CE18" s="65">
        <v>648642</v>
      </c>
      <c r="CF18" s="65"/>
      <c r="CG18" s="65"/>
      <c r="CH18" s="56"/>
      <c r="CI18" s="65"/>
      <c r="CJ18" s="65"/>
      <c r="CK18" s="65">
        <v>155</v>
      </c>
      <c r="CL18" s="65"/>
      <c r="CM18" s="65">
        <v>155</v>
      </c>
      <c r="CN18" s="65">
        <v>15433989</v>
      </c>
      <c r="CO18" s="65">
        <v>15405805</v>
      </c>
      <c r="CP18" s="65">
        <v>0</v>
      </c>
      <c r="CQ18" s="65">
        <v>28184</v>
      </c>
    </row>
    <row r="19" spans="1:95">
      <c r="A19" s="55" t="s">
        <v>548</v>
      </c>
      <c r="B19" s="55">
        <v>20004</v>
      </c>
      <c r="C19" s="54" t="s">
        <v>541</v>
      </c>
      <c r="D19" s="66">
        <v>73052</v>
      </c>
      <c r="E19" s="65">
        <v>374160</v>
      </c>
      <c r="F19" s="65">
        <v>35917</v>
      </c>
      <c r="G19" s="65">
        <v>0</v>
      </c>
      <c r="H19" s="65">
        <v>0</v>
      </c>
      <c r="I19" s="65">
        <v>134594</v>
      </c>
      <c r="J19" s="65">
        <v>2077702</v>
      </c>
      <c r="K19" s="65">
        <v>2077702</v>
      </c>
      <c r="L19" s="65">
        <v>3224585</v>
      </c>
      <c r="M19" s="65">
        <v>5191497</v>
      </c>
      <c r="N19" s="65">
        <v>14761439</v>
      </c>
      <c r="O19" s="65">
        <v>2476414</v>
      </c>
      <c r="P19" s="65">
        <v>0</v>
      </c>
      <c r="Q19" s="65">
        <v>2451862</v>
      </c>
      <c r="R19" s="65">
        <v>695</v>
      </c>
      <c r="S19" s="65">
        <v>77</v>
      </c>
      <c r="T19" s="65">
        <v>9569942</v>
      </c>
      <c r="U19" s="65">
        <v>2077702</v>
      </c>
      <c r="V19" s="65">
        <v>0</v>
      </c>
      <c r="W19" s="65">
        <v>672083</v>
      </c>
      <c r="X19" s="65">
        <v>509502</v>
      </c>
      <c r="Y19" s="65">
        <v>746980</v>
      </c>
      <c r="Z19" s="65">
        <v>0</v>
      </c>
      <c r="AA19" s="65"/>
      <c r="AB19" s="65">
        <v>0</v>
      </c>
      <c r="AC19" s="65">
        <v>0</v>
      </c>
      <c r="AD19" s="65">
        <v>0</v>
      </c>
      <c r="AE19" s="65">
        <v>0</v>
      </c>
      <c r="AF19" s="65">
        <v>0</v>
      </c>
      <c r="AG19" s="65">
        <v>0</v>
      </c>
      <c r="AH19" s="65">
        <v>0</v>
      </c>
      <c r="AI19" s="65">
        <v>0</v>
      </c>
      <c r="AJ19" s="65">
        <v>53106802</v>
      </c>
      <c r="AK19" s="65">
        <v>9058</v>
      </c>
      <c r="AL19" s="65">
        <v>18185606</v>
      </c>
      <c r="AM19" s="65">
        <v>757296944</v>
      </c>
      <c r="AN19" s="65">
        <v>0</v>
      </c>
      <c r="AO19" s="65">
        <v>100533</v>
      </c>
      <c r="AP19" s="65">
        <v>684542278</v>
      </c>
      <c r="AQ19" s="65">
        <v>1100434</v>
      </c>
      <c r="AR19" s="65">
        <v>0</v>
      </c>
      <c r="AS19" s="65">
        <v>0</v>
      </c>
      <c r="AT19" s="65">
        <v>0</v>
      </c>
      <c r="AU19" s="65">
        <v>0</v>
      </c>
      <c r="AV19" s="65">
        <v>0</v>
      </c>
      <c r="AW19" s="65">
        <v>28229316</v>
      </c>
      <c r="AX19" s="65">
        <v>2000000</v>
      </c>
      <c r="AY19" s="65">
        <v>0</v>
      </c>
      <c r="AZ19" s="65">
        <v>0</v>
      </c>
      <c r="BA19" s="65">
        <v>0</v>
      </c>
      <c r="BB19" s="65">
        <v>21687252</v>
      </c>
      <c r="BC19" s="65">
        <v>1646001</v>
      </c>
      <c r="BD19" s="65">
        <v>0</v>
      </c>
      <c r="BE19" s="65">
        <v>5694020</v>
      </c>
      <c r="BF19" s="65">
        <v>4048019</v>
      </c>
      <c r="BG19" s="65">
        <v>0</v>
      </c>
      <c r="BH19" s="65">
        <v>848044</v>
      </c>
      <c r="BI19" s="65">
        <v>0</v>
      </c>
      <c r="BJ19" s="65">
        <v>0</v>
      </c>
      <c r="BK19" s="65">
        <v>0</v>
      </c>
      <c r="BL19" s="65">
        <v>714550958</v>
      </c>
      <c r="BM19" s="65">
        <v>0</v>
      </c>
      <c r="BN19" s="65">
        <v>0</v>
      </c>
      <c r="BO19" s="65">
        <v>727046966</v>
      </c>
      <c r="BP19" s="65">
        <v>0</v>
      </c>
      <c r="BQ19" s="65">
        <v>7486445</v>
      </c>
      <c r="BR19" s="65">
        <v>5009563</v>
      </c>
      <c r="BS19" s="65">
        <v>0</v>
      </c>
      <c r="BT19" s="65">
        <v>16668</v>
      </c>
      <c r="BU19" s="65">
        <v>0</v>
      </c>
      <c r="BV19" s="65">
        <v>0</v>
      </c>
      <c r="BW19" s="65">
        <v>20662</v>
      </c>
      <c r="BX19" s="65">
        <v>3994</v>
      </c>
      <c r="BY19" s="65">
        <v>0</v>
      </c>
      <c r="BZ19" s="65">
        <v>757296944</v>
      </c>
      <c r="CA19" s="65">
        <v>0</v>
      </c>
      <c r="CB19" s="65">
        <v>17266</v>
      </c>
      <c r="CC19" s="65">
        <v>234967</v>
      </c>
      <c r="CD19" s="65">
        <v>0</v>
      </c>
      <c r="CE19" s="65">
        <v>0</v>
      </c>
      <c r="CF19" s="65">
        <v>0</v>
      </c>
      <c r="CG19" s="65">
        <v>0</v>
      </c>
      <c r="CH19" s="56" t="s">
        <v>538</v>
      </c>
      <c r="CI19" s="65">
        <v>122</v>
      </c>
      <c r="CJ19" s="65">
        <v>0</v>
      </c>
      <c r="CK19" s="65">
        <v>122</v>
      </c>
      <c r="CL19" s="65">
        <v>0</v>
      </c>
      <c r="CM19" s="65">
        <v>0</v>
      </c>
      <c r="CN19" s="65">
        <v>975557</v>
      </c>
      <c r="CO19" s="65">
        <v>975557</v>
      </c>
      <c r="CP19" s="65">
        <v>0</v>
      </c>
      <c r="CQ19" s="65">
        <v>0</v>
      </c>
    </row>
    <row r="20" spans="1:95">
      <c r="A20" s="55" t="s">
        <v>548</v>
      </c>
      <c r="B20" s="55">
        <v>20007</v>
      </c>
      <c r="C20" s="54" t="s">
        <v>542</v>
      </c>
      <c r="D20" s="66">
        <v>73052</v>
      </c>
      <c r="E20" s="65">
        <v>198006</v>
      </c>
      <c r="F20" s="65">
        <v>-211413</v>
      </c>
      <c r="G20" s="65">
        <v>0</v>
      </c>
      <c r="H20" s="65">
        <v>0</v>
      </c>
      <c r="I20" s="65">
        <v>23960</v>
      </c>
      <c r="J20" s="65">
        <v>707425</v>
      </c>
      <c r="K20" s="65">
        <v>707425</v>
      </c>
      <c r="L20" s="65">
        <v>539660</v>
      </c>
      <c r="M20" s="65">
        <v>1726281</v>
      </c>
      <c r="N20" s="65">
        <v>3123878</v>
      </c>
      <c r="O20" s="65">
        <v>1400691</v>
      </c>
      <c r="P20" s="65">
        <v>0</v>
      </c>
      <c r="Q20" s="65">
        <v>905431</v>
      </c>
      <c r="R20" s="65">
        <v>11150</v>
      </c>
      <c r="S20" s="65">
        <v>2150</v>
      </c>
      <c r="T20" s="65">
        <v>1397597</v>
      </c>
      <c r="U20" s="65">
        <v>726117</v>
      </c>
      <c r="V20" s="65">
        <v>18692</v>
      </c>
      <c r="W20" s="65">
        <v>273883</v>
      </c>
      <c r="X20" s="65">
        <v>214070</v>
      </c>
      <c r="Y20" s="65">
        <v>27296</v>
      </c>
      <c r="Z20" s="65">
        <v>120000</v>
      </c>
      <c r="AA20" s="65"/>
      <c r="AB20" s="65"/>
      <c r="AC20" s="65">
        <v>120000</v>
      </c>
      <c r="AD20" s="65"/>
      <c r="AE20" s="65"/>
      <c r="AF20" s="65">
        <v>49353</v>
      </c>
      <c r="AG20" s="65"/>
      <c r="AH20" s="65"/>
      <c r="AI20" s="65"/>
      <c r="AJ20" s="65">
        <v>8894054</v>
      </c>
      <c r="AK20" s="65">
        <v>18526</v>
      </c>
      <c r="AL20" s="65">
        <v>2857617</v>
      </c>
      <c r="AM20" s="65">
        <v>160738095</v>
      </c>
      <c r="AN20" s="65">
        <v>20750</v>
      </c>
      <c r="AO20" s="65">
        <v>18186</v>
      </c>
      <c r="AP20" s="65">
        <v>148593022</v>
      </c>
      <c r="AQ20" s="65">
        <v>64406</v>
      </c>
      <c r="AR20" s="65">
        <v>3633</v>
      </c>
      <c r="AS20" s="65">
        <v>61779</v>
      </c>
      <c r="AT20" s="65"/>
      <c r="AU20" s="65"/>
      <c r="AV20" s="65"/>
      <c r="AW20" s="65">
        <v>12973917</v>
      </c>
      <c r="AX20" s="65">
        <v>650000</v>
      </c>
      <c r="AY20" s="65">
        <v>2337913</v>
      </c>
      <c r="AZ20" s="65">
        <v>61779</v>
      </c>
      <c r="BA20" s="65"/>
      <c r="BB20" s="65">
        <v>10004261</v>
      </c>
      <c r="BC20" s="65"/>
      <c r="BD20" s="65"/>
      <c r="BE20" s="65">
        <v>2337913</v>
      </c>
      <c r="BF20" s="65"/>
      <c r="BG20" s="65"/>
      <c r="BH20" s="65">
        <v>569964</v>
      </c>
      <c r="BI20" s="65"/>
      <c r="BJ20" s="65"/>
      <c r="BK20" s="65"/>
      <c r="BL20" s="65"/>
      <c r="BM20" s="65"/>
      <c r="BN20" s="65">
        <v>2254</v>
      </c>
      <c r="BO20" s="65">
        <v>147105970</v>
      </c>
      <c r="BP20" s="65">
        <v>7990367</v>
      </c>
      <c r="BQ20" s="65">
        <v>137910750</v>
      </c>
      <c r="BR20" s="65">
        <v>1202599</v>
      </c>
      <c r="BS20" s="65"/>
      <c r="BT20" s="65"/>
      <c r="BU20" s="65"/>
      <c r="BV20" s="65"/>
      <c r="BW20" s="65">
        <v>8208</v>
      </c>
      <c r="BX20" s="65">
        <v>8208</v>
      </c>
      <c r="BY20" s="65"/>
      <c r="BZ20" s="65">
        <v>160738095</v>
      </c>
      <c r="CA20" s="65">
        <v>50608</v>
      </c>
      <c r="CB20" s="65">
        <v>47940</v>
      </c>
      <c r="CC20" s="65"/>
      <c r="CD20" s="65"/>
      <c r="CE20" s="65">
        <v>16422058</v>
      </c>
      <c r="CF20" s="65">
        <v>29618</v>
      </c>
      <c r="CG20" s="65">
        <v>5.2</v>
      </c>
      <c r="CH20" s="56" t="s">
        <v>549</v>
      </c>
      <c r="CI20" s="65">
        <v>2072</v>
      </c>
      <c r="CJ20" s="65"/>
      <c r="CK20" s="65">
        <v>2072</v>
      </c>
      <c r="CL20" s="65"/>
      <c r="CM20" s="65"/>
      <c r="CN20" s="65">
        <v>7184400</v>
      </c>
      <c r="CO20" s="65">
        <v>7184400</v>
      </c>
      <c r="CP20" s="65"/>
      <c r="CQ20" s="65"/>
    </row>
    <row r="21" spans="1:95">
      <c r="A21" s="55" t="s">
        <v>548</v>
      </c>
      <c r="B21" s="55">
        <v>20008</v>
      </c>
      <c r="C21" s="54" t="s">
        <v>544</v>
      </c>
      <c r="D21" s="66">
        <v>44198</v>
      </c>
      <c r="E21" s="65">
        <v>109</v>
      </c>
      <c r="F21" s="65">
        <v>-199397</v>
      </c>
      <c r="G21" s="65"/>
      <c r="H21" s="65"/>
      <c r="I21" s="65">
        <v>2224</v>
      </c>
      <c r="J21" s="65">
        <v>-273</v>
      </c>
      <c r="K21" s="65">
        <v>-273</v>
      </c>
      <c r="L21" s="65">
        <v>9395</v>
      </c>
      <c r="M21" s="65">
        <v>159888</v>
      </c>
      <c r="N21" s="65">
        <v>526088</v>
      </c>
      <c r="O21" s="65">
        <v>235706</v>
      </c>
      <c r="P21" s="65">
        <v>80621</v>
      </c>
      <c r="Q21" s="65">
        <v>-164</v>
      </c>
      <c r="R21" s="65">
        <v>1153</v>
      </c>
      <c r="S21" s="65">
        <v>110</v>
      </c>
      <c r="T21" s="65">
        <v>366200</v>
      </c>
      <c r="U21" s="65">
        <v>-273</v>
      </c>
      <c r="V21" s="65"/>
      <c r="W21" s="65">
        <v>32987</v>
      </c>
      <c r="X21" s="65">
        <v>4592</v>
      </c>
      <c r="Y21" s="65">
        <v>1</v>
      </c>
      <c r="Z21" s="65"/>
      <c r="AA21" s="65"/>
      <c r="AB21" s="65"/>
      <c r="AC21" s="65"/>
      <c r="AD21" s="65"/>
      <c r="AE21" s="65"/>
      <c r="AF21" s="65">
        <v>50000</v>
      </c>
      <c r="AG21" s="65"/>
      <c r="AH21" s="65"/>
      <c r="AI21" s="65"/>
      <c r="AJ21" s="65">
        <v>1439050</v>
      </c>
      <c r="AK21" s="65">
        <v>631</v>
      </c>
      <c r="AL21" s="65">
        <v>476686</v>
      </c>
      <c r="AM21" s="65">
        <v>24933736</v>
      </c>
      <c r="AN21" s="65">
        <v>3940</v>
      </c>
      <c r="AO21" s="65"/>
      <c r="AP21" s="65">
        <v>21799184</v>
      </c>
      <c r="AQ21" s="65">
        <v>23833</v>
      </c>
      <c r="AR21" s="65">
        <v>451</v>
      </c>
      <c r="AS21" s="65"/>
      <c r="AT21" s="65"/>
      <c r="AU21" s="65"/>
      <c r="AV21" s="65"/>
      <c r="AW21" s="65">
        <v>3273055</v>
      </c>
      <c r="AX21" s="65"/>
      <c r="AY21" s="65">
        <v>3203327</v>
      </c>
      <c r="AZ21" s="65"/>
      <c r="BA21" s="65"/>
      <c r="BB21" s="65">
        <v>-272</v>
      </c>
      <c r="BC21" s="65"/>
      <c r="BD21" s="65"/>
      <c r="BE21" s="65">
        <v>3203327</v>
      </c>
      <c r="BF21" s="65"/>
      <c r="BG21" s="65"/>
      <c r="BH21" s="65">
        <v>70000</v>
      </c>
      <c r="BI21" s="65"/>
      <c r="BJ21" s="65"/>
      <c r="BK21" s="65"/>
      <c r="BL21" s="65"/>
      <c r="BM21" s="65"/>
      <c r="BN21" s="65">
        <v>113</v>
      </c>
      <c r="BO21" s="65">
        <v>21660681</v>
      </c>
      <c r="BP21" s="65"/>
      <c r="BQ21" s="65">
        <v>21444402</v>
      </c>
      <c r="BR21" s="65">
        <v>216166</v>
      </c>
      <c r="BS21" s="65"/>
      <c r="BT21" s="65"/>
      <c r="BU21" s="65"/>
      <c r="BV21" s="65"/>
      <c r="BW21" s="65"/>
      <c r="BX21" s="65"/>
      <c r="BY21" s="65"/>
      <c r="BZ21" s="65">
        <v>24933736</v>
      </c>
      <c r="CA21" s="65">
        <v>1111128</v>
      </c>
      <c r="CB21" s="65">
        <v>0</v>
      </c>
      <c r="CC21" s="65">
        <v>28833</v>
      </c>
      <c r="CD21" s="65"/>
      <c r="CE21" s="65">
        <v>534085</v>
      </c>
      <c r="CF21" s="65"/>
      <c r="CG21" s="65"/>
      <c r="CH21" s="56"/>
      <c r="CI21" s="65">
        <v>55</v>
      </c>
      <c r="CJ21" s="65"/>
      <c r="CK21" s="65">
        <v>55</v>
      </c>
      <c r="CL21" s="65"/>
      <c r="CM21" s="65"/>
      <c r="CN21" s="65">
        <v>3206766</v>
      </c>
      <c r="CO21" s="65">
        <v>3206766</v>
      </c>
      <c r="CP21" s="65"/>
      <c r="CQ21" s="65"/>
    </row>
    <row r="22" spans="1:95">
      <c r="A22" s="55" t="s">
        <v>548</v>
      </c>
      <c r="B22" s="55">
        <v>20009</v>
      </c>
      <c r="C22" s="54" t="s">
        <v>545</v>
      </c>
      <c r="D22" s="66">
        <v>73052</v>
      </c>
      <c r="E22" s="65">
        <v>449369</v>
      </c>
      <c r="F22" s="65">
        <v>-18009</v>
      </c>
      <c r="G22" s="65">
        <v>3037</v>
      </c>
      <c r="H22" s="65">
        <v>0</v>
      </c>
      <c r="I22" s="65">
        <v>214782</v>
      </c>
      <c r="J22" s="65">
        <v>1592519</v>
      </c>
      <c r="K22" s="65">
        <v>1592519</v>
      </c>
      <c r="L22" s="65">
        <v>1176976</v>
      </c>
      <c r="M22" s="65">
        <v>3190053</v>
      </c>
      <c r="N22" s="65">
        <v>8636479</v>
      </c>
      <c r="O22" s="65">
        <v>2555019</v>
      </c>
      <c r="P22" s="65">
        <v>0</v>
      </c>
      <c r="Q22" s="65">
        <v>2041888</v>
      </c>
      <c r="R22" s="65">
        <v>0</v>
      </c>
      <c r="S22" s="65">
        <v>13</v>
      </c>
      <c r="T22" s="65">
        <v>5446426</v>
      </c>
      <c r="U22" s="65">
        <v>1592519</v>
      </c>
      <c r="V22" s="65">
        <v>0</v>
      </c>
      <c r="W22" s="65">
        <v>286522</v>
      </c>
      <c r="X22" s="65">
        <v>541942</v>
      </c>
      <c r="Y22" s="65">
        <v>3158</v>
      </c>
      <c r="Z22" s="65">
        <v>0</v>
      </c>
      <c r="AA22" s="65"/>
      <c r="AB22" s="65">
        <v>0</v>
      </c>
      <c r="AC22" s="65">
        <v>0</v>
      </c>
      <c r="AD22" s="65">
        <v>0</v>
      </c>
      <c r="AE22" s="65">
        <v>0</v>
      </c>
      <c r="AF22" s="65">
        <v>225000</v>
      </c>
      <c r="AG22" s="65">
        <v>21878</v>
      </c>
      <c r="AH22" s="65">
        <v>0</v>
      </c>
      <c r="AI22" s="65">
        <v>0</v>
      </c>
      <c r="AJ22" s="65">
        <v>0</v>
      </c>
      <c r="AK22" s="65">
        <v>11081</v>
      </c>
      <c r="AL22" s="65">
        <v>43440306</v>
      </c>
      <c r="AM22" s="65">
        <v>438825251</v>
      </c>
      <c r="AN22" s="65">
        <v>1342</v>
      </c>
      <c r="AO22" s="65">
        <v>947</v>
      </c>
      <c r="AP22" s="65">
        <v>394915966</v>
      </c>
      <c r="AQ22" s="65">
        <v>149936</v>
      </c>
      <c r="AR22" s="65">
        <v>0</v>
      </c>
      <c r="AS22" s="65">
        <v>0</v>
      </c>
      <c r="AT22" s="65">
        <v>0</v>
      </c>
      <c r="AU22" s="65">
        <v>0</v>
      </c>
      <c r="AV22" s="65">
        <v>0</v>
      </c>
      <c r="AW22" s="65">
        <v>22332596</v>
      </c>
      <c r="AX22" s="65">
        <v>2200000</v>
      </c>
      <c r="AY22" s="65">
        <v>23031</v>
      </c>
      <c r="AZ22" s="65">
        <v>0</v>
      </c>
      <c r="BA22" s="65">
        <v>0</v>
      </c>
      <c r="BB22" s="65">
        <v>20592315</v>
      </c>
      <c r="BC22" s="65">
        <v>0</v>
      </c>
      <c r="BD22" s="65">
        <v>0</v>
      </c>
      <c r="BE22" s="65">
        <v>23031</v>
      </c>
      <c r="BF22" s="65">
        <v>0</v>
      </c>
      <c r="BG22" s="65">
        <v>0</v>
      </c>
      <c r="BH22" s="65">
        <v>1717250</v>
      </c>
      <c r="BI22" s="65">
        <v>14767</v>
      </c>
      <c r="BJ22" s="65">
        <v>0</v>
      </c>
      <c r="BK22" s="65">
        <v>0</v>
      </c>
      <c r="BL22" s="65">
        <v>10840858</v>
      </c>
      <c r="BM22" s="65">
        <v>0</v>
      </c>
      <c r="BN22" s="65">
        <v>19053</v>
      </c>
      <c r="BO22" s="65">
        <v>414292655</v>
      </c>
      <c r="BP22" s="65">
        <v>0</v>
      </c>
      <c r="BQ22" s="65">
        <v>400816752</v>
      </c>
      <c r="BR22" s="65">
        <v>2601225</v>
      </c>
      <c r="BS22" s="65">
        <v>0</v>
      </c>
      <c r="BT22" s="65">
        <v>0</v>
      </c>
      <c r="BU22" s="65">
        <v>0</v>
      </c>
      <c r="BV22" s="65">
        <v>0</v>
      </c>
      <c r="BW22" s="65">
        <v>0</v>
      </c>
      <c r="BX22" s="65">
        <v>0</v>
      </c>
      <c r="BY22" s="65">
        <v>0</v>
      </c>
      <c r="BZ22" s="65">
        <v>438825251</v>
      </c>
      <c r="CA22" s="65">
        <v>0</v>
      </c>
      <c r="CB22" s="65">
        <v>58795</v>
      </c>
      <c r="CC22" s="65">
        <v>0</v>
      </c>
      <c r="CD22" s="65">
        <v>0</v>
      </c>
      <c r="CE22" s="65">
        <v>107085019</v>
      </c>
      <c r="CF22" s="65"/>
      <c r="CG22" s="65"/>
      <c r="CH22" s="56"/>
      <c r="CI22" s="65"/>
      <c r="CJ22" s="65"/>
      <c r="CK22" s="65">
        <v>74673</v>
      </c>
      <c r="CL22" s="65"/>
      <c r="CM22" s="65">
        <v>74673</v>
      </c>
      <c r="CN22" s="65">
        <v>1231842</v>
      </c>
      <c r="CO22" s="65">
        <v>1231842</v>
      </c>
      <c r="CP22" s="65"/>
      <c r="CQ22" s="65"/>
    </row>
    <row r="23" spans="1:95">
      <c r="A23" s="55" t="s">
        <v>550</v>
      </c>
      <c r="B23" s="55">
        <v>20001</v>
      </c>
      <c r="C23" s="54" t="s">
        <v>537</v>
      </c>
      <c r="D23" s="66">
        <v>73052</v>
      </c>
      <c r="E23" s="65">
        <v>554908</v>
      </c>
      <c r="F23" s="65">
        <v>1524324</v>
      </c>
      <c r="G23" s="65">
        <v>3954127</v>
      </c>
      <c r="H23" s="65">
        <v>0</v>
      </c>
      <c r="I23" s="65">
        <v>695822</v>
      </c>
      <c r="J23" s="65">
        <v>7443477</v>
      </c>
      <c r="K23" s="65">
        <v>7443477</v>
      </c>
      <c r="L23" s="65">
        <v>503577</v>
      </c>
      <c r="M23" s="65">
        <v>3915627</v>
      </c>
      <c r="N23" s="65">
        <v>18038314</v>
      </c>
      <c r="O23" s="65">
        <v>4255561</v>
      </c>
      <c r="P23" s="65">
        <v>161883</v>
      </c>
      <c r="Q23" s="65">
        <v>7998385</v>
      </c>
      <c r="R23" s="65">
        <v>167021</v>
      </c>
      <c r="S23" s="65">
        <v>278369</v>
      </c>
      <c r="T23" s="65">
        <v>14122687</v>
      </c>
      <c r="U23" s="65">
        <v>7465502</v>
      </c>
      <c r="V23" s="65">
        <v>22025</v>
      </c>
      <c r="W23" s="65">
        <v>2638431</v>
      </c>
      <c r="X23" s="65">
        <v>681628</v>
      </c>
      <c r="Y23" s="65">
        <v>2044015</v>
      </c>
      <c r="Z23" s="65">
        <v>13910</v>
      </c>
      <c r="AA23" s="65">
        <v>661353</v>
      </c>
      <c r="AB23" s="65">
        <v>0</v>
      </c>
      <c r="AC23" s="65">
        <v>675263</v>
      </c>
      <c r="AD23" s="65">
        <v>307262</v>
      </c>
      <c r="AE23" s="65">
        <v>0</v>
      </c>
      <c r="AF23" s="65">
        <v>49466</v>
      </c>
      <c r="AG23" s="65">
        <v>29037</v>
      </c>
      <c r="AH23" s="65">
        <v>59123266</v>
      </c>
      <c r="AI23" s="65">
        <v>0</v>
      </c>
      <c r="AJ23" s="65">
        <v>31041994</v>
      </c>
      <c r="AK23" s="65">
        <v>399579</v>
      </c>
      <c r="AL23" s="65">
        <v>907910545</v>
      </c>
      <c r="AM23" s="65">
        <v>1524336954</v>
      </c>
      <c r="AN23" s="65">
        <v>0</v>
      </c>
      <c r="AO23" s="65">
        <v>269960</v>
      </c>
      <c r="AP23" s="65">
        <v>511871679</v>
      </c>
      <c r="AQ23" s="65">
        <v>5869734</v>
      </c>
      <c r="AR23" s="65">
        <v>145366</v>
      </c>
      <c r="AS23" s="65">
        <v>0</v>
      </c>
      <c r="AT23" s="65"/>
      <c r="AU23" s="65"/>
      <c r="AV23" s="65"/>
      <c r="AW23" s="65">
        <v>84320595</v>
      </c>
      <c r="AX23" s="65">
        <v>11015799</v>
      </c>
      <c r="AY23" s="65">
        <v>22216865</v>
      </c>
      <c r="AZ23" s="65">
        <v>0</v>
      </c>
      <c r="BA23" s="65">
        <v>0</v>
      </c>
      <c r="BB23" s="65">
        <v>8272772</v>
      </c>
      <c r="BC23" s="65">
        <v>48871135</v>
      </c>
      <c r="BD23" s="65"/>
      <c r="BE23" s="65">
        <v>74865607</v>
      </c>
      <c r="BF23" s="65">
        <v>3777607</v>
      </c>
      <c r="BG23" s="65"/>
      <c r="BH23" s="65">
        <v>1182216</v>
      </c>
      <c r="BI23" s="65">
        <v>0</v>
      </c>
      <c r="BJ23" s="65">
        <v>11950000</v>
      </c>
      <c r="BK23" s="65">
        <v>0</v>
      </c>
      <c r="BL23" s="65">
        <v>2562280</v>
      </c>
      <c r="BM23" s="65">
        <v>0</v>
      </c>
      <c r="BN23" s="65">
        <v>0</v>
      </c>
      <c r="BO23" s="65">
        <v>1428337424</v>
      </c>
      <c r="BP23" s="65">
        <v>30029164</v>
      </c>
      <c r="BQ23" s="65">
        <v>1374671342</v>
      </c>
      <c r="BR23" s="65">
        <v>9124638</v>
      </c>
      <c r="BS23" s="65">
        <v>0</v>
      </c>
      <c r="BT23" s="65">
        <v>57183</v>
      </c>
      <c r="BU23" s="65">
        <v>33715</v>
      </c>
      <c r="BV23" s="65">
        <v>0</v>
      </c>
      <c r="BW23" s="65">
        <v>663136</v>
      </c>
      <c r="BX23" s="65">
        <v>214909</v>
      </c>
      <c r="BY23" s="65">
        <v>357329</v>
      </c>
      <c r="BZ23" s="65">
        <v>1524336954</v>
      </c>
      <c r="CA23" s="65">
        <v>6487143</v>
      </c>
      <c r="CB23" s="65">
        <v>21893</v>
      </c>
      <c r="CC23" s="65">
        <v>134767</v>
      </c>
      <c r="CD23" s="65">
        <v>0</v>
      </c>
      <c r="CE23" s="65"/>
      <c r="CF23" s="65"/>
      <c r="CG23" s="65"/>
      <c r="CH23" s="56"/>
      <c r="CI23" s="65"/>
      <c r="CJ23" s="65"/>
      <c r="CK23" s="65"/>
      <c r="CL23" s="65"/>
      <c r="CM23" s="65"/>
      <c r="CN23" s="65">
        <v>11593648</v>
      </c>
      <c r="CO23" s="65">
        <v>10543561</v>
      </c>
      <c r="CP23" s="65">
        <v>0</v>
      </c>
      <c r="CQ23" s="65">
        <v>1050087</v>
      </c>
    </row>
    <row r="24" spans="1:95">
      <c r="A24" s="55" t="s">
        <v>550</v>
      </c>
      <c r="B24" s="55">
        <v>20002</v>
      </c>
      <c r="C24" s="54" t="s">
        <v>539</v>
      </c>
      <c r="D24" s="66">
        <v>73052</v>
      </c>
      <c r="E24" s="65">
        <v>1230074</v>
      </c>
      <c r="F24" s="65">
        <v>219295</v>
      </c>
      <c r="G24" s="65">
        <v>35569</v>
      </c>
      <c r="H24" s="65"/>
      <c r="I24" s="65">
        <v>264443</v>
      </c>
      <c r="J24" s="65">
        <v>4395551</v>
      </c>
      <c r="K24" s="65">
        <v>4395551</v>
      </c>
      <c r="L24" s="65">
        <v>1415682</v>
      </c>
      <c r="M24" s="65">
        <v>6904764</v>
      </c>
      <c r="N24" s="65">
        <v>16780553</v>
      </c>
      <c r="O24" s="65">
        <v>6376908</v>
      </c>
      <c r="P24" s="65">
        <v>0</v>
      </c>
      <c r="Q24" s="65">
        <v>5625625</v>
      </c>
      <c r="R24" s="65">
        <v>0</v>
      </c>
      <c r="S24" s="65">
        <v>0</v>
      </c>
      <c r="T24" s="65">
        <v>9875789</v>
      </c>
      <c r="U24" s="65">
        <v>4377679</v>
      </c>
      <c r="V24" s="65">
        <v>-17872</v>
      </c>
      <c r="W24" s="65">
        <v>747658</v>
      </c>
      <c r="X24" s="65">
        <v>887826</v>
      </c>
      <c r="Y24" s="65">
        <v>5954</v>
      </c>
      <c r="Z24" s="65"/>
      <c r="AA24" s="65"/>
      <c r="AB24" s="65"/>
      <c r="AC24" s="65"/>
      <c r="AD24" s="65"/>
      <c r="AE24" s="65"/>
      <c r="AF24" s="65">
        <v>54312</v>
      </c>
      <c r="AG24" s="65"/>
      <c r="AH24" s="65">
        <v>137233</v>
      </c>
      <c r="AI24" s="65">
        <v>29339082</v>
      </c>
      <c r="AJ24" s="65">
        <v>23021697</v>
      </c>
      <c r="AK24" s="65">
        <v>115</v>
      </c>
      <c r="AL24" s="65">
        <v>53694029</v>
      </c>
      <c r="AM24" s="65">
        <v>912440426</v>
      </c>
      <c r="AN24" s="65"/>
      <c r="AO24" s="65">
        <v>515345</v>
      </c>
      <c r="AP24" s="65">
        <v>802578747</v>
      </c>
      <c r="AQ24" s="65">
        <v>3079316</v>
      </c>
      <c r="AR24" s="65">
        <v>5092</v>
      </c>
      <c r="AS24" s="65">
        <v>0</v>
      </c>
      <c r="AT24" s="65"/>
      <c r="AU24" s="65"/>
      <c r="AV24" s="65"/>
      <c r="AW24" s="65">
        <v>49992713</v>
      </c>
      <c r="AX24" s="65"/>
      <c r="AY24" s="65"/>
      <c r="AZ24" s="65"/>
      <c r="BA24" s="65"/>
      <c r="BB24" s="65"/>
      <c r="BC24" s="65">
        <v>44978313</v>
      </c>
      <c r="BD24" s="65"/>
      <c r="BE24" s="65">
        <v>49362713</v>
      </c>
      <c r="BF24" s="65">
        <v>4384400</v>
      </c>
      <c r="BG24" s="65"/>
      <c r="BH24" s="65">
        <v>630000</v>
      </c>
      <c r="BI24" s="65">
        <v>28498</v>
      </c>
      <c r="BJ24" s="65"/>
      <c r="BK24" s="65"/>
      <c r="BL24" s="65">
        <v>4002852</v>
      </c>
      <c r="BM24" s="65"/>
      <c r="BN24" s="65"/>
      <c r="BO24" s="65">
        <v>862395440</v>
      </c>
      <c r="BP24" s="65">
        <v>0</v>
      </c>
      <c r="BQ24" s="65">
        <v>853478597</v>
      </c>
      <c r="BR24" s="65">
        <v>4885493</v>
      </c>
      <c r="BS24" s="65"/>
      <c r="BT24" s="65"/>
      <c r="BU24" s="65">
        <v>13000</v>
      </c>
      <c r="BV24" s="65"/>
      <c r="BW24" s="65">
        <v>52273</v>
      </c>
      <c r="BX24" s="65">
        <v>39273</v>
      </c>
      <c r="BY24" s="65"/>
      <c r="BZ24" s="65">
        <v>912440426</v>
      </c>
      <c r="CA24" s="65"/>
      <c r="CB24" s="65">
        <v>15458</v>
      </c>
      <c r="CC24" s="65">
        <v>0</v>
      </c>
      <c r="CD24" s="65"/>
      <c r="CE24" s="65">
        <v>53286649</v>
      </c>
      <c r="CF24" s="65"/>
      <c r="CG24" s="65"/>
      <c r="CH24" s="56"/>
      <c r="CI24" s="65"/>
      <c r="CJ24" s="65"/>
      <c r="CK24" s="65">
        <v>4993</v>
      </c>
      <c r="CL24" s="65"/>
      <c r="CM24" s="65">
        <v>4993</v>
      </c>
      <c r="CN24" s="65">
        <v>33517042</v>
      </c>
      <c r="CO24" s="65">
        <v>33517042</v>
      </c>
      <c r="CP24" s="65"/>
      <c r="CQ24" s="65">
        <v>0</v>
      </c>
    </row>
    <row r="25" spans="1:95">
      <c r="A25" s="55" t="s">
        <v>550</v>
      </c>
      <c r="B25" s="55">
        <v>20003</v>
      </c>
      <c r="C25" s="54" t="s">
        <v>540</v>
      </c>
      <c r="D25" s="66">
        <v>73052</v>
      </c>
      <c r="E25" s="65">
        <v>316325</v>
      </c>
      <c r="F25" s="65">
        <v>-52566</v>
      </c>
      <c r="G25" s="65">
        <v>0</v>
      </c>
      <c r="H25" s="65"/>
      <c r="I25" s="65">
        <v>34723</v>
      </c>
      <c r="J25" s="65">
        <v>1117237</v>
      </c>
      <c r="K25" s="65">
        <v>1117238</v>
      </c>
      <c r="L25" s="65">
        <v>1303546</v>
      </c>
      <c r="M25" s="65">
        <v>2450120</v>
      </c>
      <c r="N25" s="65">
        <v>6239843</v>
      </c>
      <c r="O25" s="65">
        <v>1830251</v>
      </c>
      <c r="P25" s="65">
        <v>21552</v>
      </c>
      <c r="Q25" s="65">
        <v>1433562</v>
      </c>
      <c r="R25" s="65">
        <v>23870</v>
      </c>
      <c r="S25" s="65">
        <v>2281</v>
      </c>
      <c r="T25" s="65">
        <v>3789723</v>
      </c>
      <c r="U25" s="65">
        <v>1117238</v>
      </c>
      <c r="V25" s="65">
        <v>0</v>
      </c>
      <c r="W25" s="65">
        <v>283424</v>
      </c>
      <c r="X25" s="65">
        <v>662125</v>
      </c>
      <c r="Y25" s="65">
        <v>175</v>
      </c>
      <c r="Z25" s="65">
        <v>0</v>
      </c>
      <c r="AA25" s="65">
        <v>0</v>
      </c>
      <c r="AB25" s="65"/>
      <c r="AC25" s="65">
        <v>0</v>
      </c>
      <c r="AD25" s="65">
        <v>0</v>
      </c>
      <c r="AE25" s="65">
        <v>0</v>
      </c>
      <c r="AF25" s="65">
        <v>41106</v>
      </c>
      <c r="AG25" s="65"/>
      <c r="AH25" s="65">
        <v>0</v>
      </c>
      <c r="AI25" s="65"/>
      <c r="AJ25" s="65">
        <v>18372714</v>
      </c>
      <c r="AK25" s="65">
        <v>6258</v>
      </c>
      <c r="AL25" s="65">
        <v>26435284</v>
      </c>
      <c r="AM25" s="65">
        <v>384899171</v>
      </c>
      <c r="AN25" s="65">
        <v>3644</v>
      </c>
      <c r="AO25" s="65">
        <v>0</v>
      </c>
      <c r="AP25" s="65">
        <v>338665762</v>
      </c>
      <c r="AQ25" s="65">
        <v>1074908</v>
      </c>
      <c r="AR25" s="65">
        <v>649</v>
      </c>
      <c r="AS25" s="65">
        <v>0</v>
      </c>
      <c r="AT25" s="65">
        <v>0</v>
      </c>
      <c r="AU25" s="65">
        <v>0</v>
      </c>
      <c r="AV25" s="65">
        <v>0</v>
      </c>
      <c r="AW25" s="65">
        <v>18860994</v>
      </c>
      <c r="AX25" s="65">
        <v>0</v>
      </c>
      <c r="AY25" s="65">
        <v>0</v>
      </c>
      <c r="AZ25" s="65">
        <v>0</v>
      </c>
      <c r="BA25" s="65">
        <v>101842</v>
      </c>
      <c r="BB25" s="65">
        <v>1117238</v>
      </c>
      <c r="BC25" s="65">
        <v>18048858</v>
      </c>
      <c r="BD25" s="65">
        <v>0</v>
      </c>
      <c r="BE25" s="65">
        <v>13335434</v>
      </c>
      <c r="BF25" s="65">
        <v>-4713424</v>
      </c>
      <c r="BG25" s="65">
        <v>0</v>
      </c>
      <c r="BH25" s="65">
        <v>4306480</v>
      </c>
      <c r="BI25" s="65">
        <v>314752</v>
      </c>
      <c r="BJ25" s="65">
        <v>0</v>
      </c>
      <c r="BK25" s="65"/>
      <c r="BL25" s="65">
        <v>1102103</v>
      </c>
      <c r="BM25" s="65">
        <v>4842</v>
      </c>
      <c r="BN25" s="65">
        <v>10295</v>
      </c>
      <c r="BO25" s="65">
        <v>366035776</v>
      </c>
      <c r="BP25" s="65">
        <v>750000</v>
      </c>
      <c r="BQ25" s="65">
        <v>361387916</v>
      </c>
      <c r="BR25" s="65">
        <v>2465868</v>
      </c>
      <c r="BS25" s="65">
        <v>0</v>
      </c>
      <c r="BT25" s="65"/>
      <c r="BU25" s="65"/>
      <c r="BV25" s="65">
        <v>0</v>
      </c>
      <c r="BW25" s="65">
        <v>2401</v>
      </c>
      <c r="BX25" s="65">
        <v>0</v>
      </c>
      <c r="BY25" s="65">
        <v>2401</v>
      </c>
      <c r="BZ25" s="65">
        <v>384899171</v>
      </c>
      <c r="CA25" s="65">
        <v>192167</v>
      </c>
      <c r="CB25" s="65">
        <v>106679</v>
      </c>
      <c r="CC25" s="65">
        <v>0</v>
      </c>
      <c r="CD25" s="65"/>
      <c r="CE25" s="65">
        <v>614119</v>
      </c>
      <c r="CF25" s="65"/>
      <c r="CG25" s="65"/>
      <c r="CH25" s="56"/>
      <c r="CI25" s="65"/>
      <c r="CJ25" s="65"/>
      <c r="CK25" s="65">
        <v>142</v>
      </c>
      <c r="CL25" s="65"/>
      <c r="CM25" s="65">
        <v>142</v>
      </c>
      <c r="CN25" s="65">
        <v>14448644</v>
      </c>
      <c r="CO25" s="65">
        <v>14426938</v>
      </c>
      <c r="CP25" s="65">
        <v>0</v>
      </c>
      <c r="CQ25" s="65">
        <v>21706</v>
      </c>
    </row>
    <row r="26" spans="1:95">
      <c r="A26" s="55" t="s">
        <v>550</v>
      </c>
      <c r="B26" s="55">
        <v>20004</v>
      </c>
      <c r="C26" s="54" t="s">
        <v>541</v>
      </c>
      <c r="D26" s="66">
        <v>73052</v>
      </c>
      <c r="E26" s="65">
        <v>404674</v>
      </c>
      <c r="F26" s="65">
        <v>-29918</v>
      </c>
      <c r="G26" s="65">
        <v>0</v>
      </c>
      <c r="H26" s="65">
        <v>0</v>
      </c>
      <c r="I26" s="65">
        <v>79455</v>
      </c>
      <c r="J26" s="65">
        <v>2572973</v>
      </c>
      <c r="K26" s="65">
        <v>2572973</v>
      </c>
      <c r="L26" s="65">
        <v>3755692</v>
      </c>
      <c r="M26" s="65">
        <v>5568607</v>
      </c>
      <c r="N26" s="65">
        <v>15174592</v>
      </c>
      <c r="O26" s="65">
        <v>2883342</v>
      </c>
      <c r="P26" s="65">
        <v>0</v>
      </c>
      <c r="Q26" s="65">
        <v>2977648</v>
      </c>
      <c r="R26" s="65">
        <v>332</v>
      </c>
      <c r="S26" s="65">
        <v>1267</v>
      </c>
      <c r="T26" s="65">
        <v>9605985</v>
      </c>
      <c r="U26" s="65">
        <v>2572973</v>
      </c>
      <c r="V26" s="65">
        <v>0</v>
      </c>
      <c r="W26" s="65">
        <v>788962</v>
      </c>
      <c r="X26" s="65">
        <v>1070427</v>
      </c>
      <c r="Y26" s="65">
        <v>994239</v>
      </c>
      <c r="Z26" s="65">
        <v>0</v>
      </c>
      <c r="AA26" s="65">
        <v>0</v>
      </c>
      <c r="AB26" s="65">
        <v>0</v>
      </c>
      <c r="AC26" s="65">
        <v>0</v>
      </c>
      <c r="AD26" s="65">
        <v>0</v>
      </c>
      <c r="AE26" s="65">
        <v>0</v>
      </c>
      <c r="AF26" s="65">
        <v>0</v>
      </c>
      <c r="AG26" s="65">
        <v>0</v>
      </c>
      <c r="AH26" s="65">
        <v>0</v>
      </c>
      <c r="AI26" s="65">
        <v>0</v>
      </c>
      <c r="AJ26" s="65">
        <v>94580190</v>
      </c>
      <c r="AK26" s="65">
        <v>25596</v>
      </c>
      <c r="AL26" s="65">
        <v>38203418</v>
      </c>
      <c r="AM26" s="65">
        <v>887314757</v>
      </c>
      <c r="AN26" s="65">
        <v>0</v>
      </c>
      <c r="AO26" s="65">
        <v>115693</v>
      </c>
      <c r="AP26" s="65">
        <v>753109921</v>
      </c>
      <c r="AQ26" s="65">
        <v>1161701</v>
      </c>
      <c r="AR26" s="65">
        <v>0</v>
      </c>
      <c r="AS26" s="65">
        <v>0</v>
      </c>
      <c r="AT26" s="65">
        <v>0</v>
      </c>
      <c r="AU26" s="65">
        <v>0</v>
      </c>
      <c r="AV26" s="65">
        <v>0</v>
      </c>
      <c r="AW26" s="65">
        <v>30612396</v>
      </c>
      <c r="AX26" s="65">
        <v>2000000</v>
      </c>
      <c r="AY26" s="65">
        <v>0</v>
      </c>
      <c r="AZ26" s="65">
        <v>0</v>
      </c>
      <c r="BA26" s="65">
        <v>0</v>
      </c>
      <c r="BB26" s="65">
        <v>24071712</v>
      </c>
      <c r="BC26" s="65">
        <v>1646001</v>
      </c>
      <c r="BD26" s="65">
        <v>0</v>
      </c>
      <c r="BE26" s="65">
        <v>5692640</v>
      </c>
      <c r="BF26" s="65">
        <v>4046639</v>
      </c>
      <c r="BG26" s="65">
        <v>0</v>
      </c>
      <c r="BH26" s="65">
        <v>848044</v>
      </c>
      <c r="BI26" s="65">
        <v>0</v>
      </c>
      <c r="BJ26" s="65">
        <v>0</v>
      </c>
      <c r="BK26" s="65">
        <v>0</v>
      </c>
      <c r="BL26" s="65">
        <v>843900445</v>
      </c>
      <c r="BM26" s="65">
        <v>0</v>
      </c>
      <c r="BN26" s="65">
        <v>0</v>
      </c>
      <c r="BO26" s="65">
        <v>854683809</v>
      </c>
      <c r="BP26" s="65">
        <v>0</v>
      </c>
      <c r="BQ26" s="65">
        <v>6086575</v>
      </c>
      <c r="BR26" s="65">
        <v>4693542</v>
      </c>
      <c r="BS26" s="65">
        <v>3247</v>
      </c>
      <c r="BT26" s="65">
        <v>10865</v>
      </c>
      <c r="BU26" s="65">
        <v>0</v>
      </c>
      <c r="BV26" s="65">
        <v>0</v>
      </c>
      <c r="BW26" s="65">
        <v>18553</v>
      </c>
      <c r="BX26" s="65">
        <v>7688</v>
      </c>
      <c r="BY26" s="65">
        <v>0</v>
      </c>
      <c r="BZ26" s="65">
        <v>887314757</v>
      </c>
      <c r="CA26" s="65">
        <v>0</v>
      </c>
      <c r="CB26" s="65">
        <v>9746</v>
      </c>
      <c r="CC26" s="65">
        <v>108493</v>
      </c>
      <c r="CD26" s="65">
        <v>0</v>
      </c>
      <c r="CE26" s="65">
        <v>0</v>
      </c>
      <c r="CF26" s="65">
        <v>0</v>
      </c>
      <c r="CG26" s="65">
        <v>0</v>
      </c>
      <c r="CH26" s="56" t="s">
        <v>538</v>
      </c>
      <c r="CI26" s="65">
        <v>120</v>
      </c>
      <c r="CJ26" s="65">
        <v>0</v>
      </c>
      <c r="CK26" s="65">
        <v>120</v>
      </c>
      <c r="CL26" s="65">
        <v>0</v>
      </c>
      <c r="CM26" s="65">
        <v>0</v>
      </c>
      <c r="CN26" s="65">
        <v>1391833</v>
      </c>
      <c r="CO26" s="65">
        <v>1391833</v>
      </c>
      <c r="CP26" s="65">
        <v>0</v>
      </c>
      <c r="CQ26" s="65">
        <v>0</v>
      </c>
    </row>
    <row r="27" spans="1:95">
      <c r="A27" s="55" t="s">
        <v>550</v>
      </c>
      <c r="B27" s="55">
        <v>20007</v>
      </c>
      <c r="C27" s="54" t="s">
        <v>542</v>
      </c>
      <c r="D27" s="66">
        <v>73052</v>
      </c>
      <c r="E27" s="65">
        <v>238840</v>
      </c>
      <c r="F27" s="65">
        <v>-170829</v>
      </c>
      <c r="G27" s="65">
        <v>0</v>
      </c>
      <c r="H27" s="65">
        <v>0</v>
      </c>
      <c r="I27" s="65">
        <v>-85810</v>
      </c>
      <c r="J27" s="65">
        <v>845853</v>
      </c>
      <c r="K27" s="65">
        <v>845853</v>
      </c>
      <c r="L27" s="65">
        <v>641201</v>
      </c>
      <c r="M27" s="65">
        <v>1803534</v>
      </c>
      <c r="N27" s="65">
        <v>3141653</v>
      </c>
      <c r="O27" s="65">
        <v>1431698</v>
      </c>
      <c r="P27" s="65">
        <v>0</v>
      </c>
      <c r="Q27" s="65">
        <v>1084693</v>
      </c>
      <c r="R27" s="65">
        <v>11684</v>
      </c>
      <c r="S27" s="65">
        <v>2113</v>
      </c>
      <c r="T27" s="65">
        <v>1338119</v>
      </c>
      <c r="U27" s="65">
        <v>845853</v>
      </c>
      <c r="V27" s="65"/>
      <c r="W27" s="65">
        <v>273204</v>
      </c>
      <c r="X27" s="65">
        <v>269365</v>
      </c>
      <c r="Y27" s="65">
        <v>25015</v>
      </c>
      <c r="Z27" s="65">
        <v>119600</v>
      </c>
      <c r="AA27" s="65"/>
      <c r="AB27" s="65"/>
      <c r="AC27" s="65">
        <v>119600</v>
      </c>
      <c r="AD27" s="65"/>
      <c r="AE27" s="65"/>
      <c r="AF27" s="65">
        <v>50000</v>
      </c>
      <c r="AG27" s="65"/>
      <c r="AH27" s="65"/>
      <c r="AI27" s="65"/>
      <c r="AJ27" s="65">
        <v>11732358</v>
      </c>
      <c r="AK27" s="65">
        <v>23928</v>
      </c>
      <c r="AL27" s="65">
        <v>4129327</v>
      </c>
      <c r="AM27" s="65">
        <v>173444418</v>
      </c>
      <c r="AN27" s="65"/>
      <c r="AO27" s="65">
        <v>15638</v>
      </c>
      <c r="AP27" s="65">
        <v>156821106</v>
      </c>
      <c r="AQ27" s="65">
        <v>453772</v>
      </c>
      <c r="AR27" s="65">
        <v>6904</v>
      </c>
      <c r="AS27" s="65">
        <v>61779</v>
      </c>
      <c r="AT27" s="65"/>
      <c r="AU27" s="65"/>
      <c r="AV27" s="65"/>
      <c r="AW27" s="65">
        <v>13310863</v>
      </c>
      <c r="AX27" s="65">
        <v>1300000</v>
      </c>
      <c r="AY27" s="65">
        <v>2337913</v>
      </c>
      <c r="AZ27" s="65">
        <v>61779</v>
      </c>
      <c r="BA27" s="65"/>
      <c r="BB27" s="65">
        <v>10341208</v>
      </c>
      <c r="BC27" s="65"/>
      <c r="BD27" s="65"/>
      <c r="BE27" s="65">
        <v>2337913</v>
      </c>
      <c r="BF27" s="65"/>
      <c r="BG27" s="65"/>
      <c r="BH27" s="65">
        <v>569964</v>
      </c>
      <c r="BI27" s="65"/>
      <c r="BJ27" s="65"/>
      <c r="BK27" s="65"/>
      <c r="BL27" s="65"/>
      <c r="BM27" s="65"/>
      <c r="BN27" s="65">
        <v>3761</v>
      </c>
      <c r="BO27" s="65">
        <v>158825169</v>
      </c>
      <c r="BP27" s="65">
        <v>8008841</v>
      </c>
      <c r="BQ27" s="65">
        <v>149630055</v>
      </c>
      <c r="BR27" s="65">
        <v>1182511</v>
      </c>
      <c r="BS27" s="65"/>
      <c r="BT27" s="65"/>
      <c r="BU27" s="65"/>
      <c r="BV27" s="65"/>
      <c r="BW27" s="65">
        <v>8385</v>
      </c>
      <c r="BX27" s="65">
        <v>8385</v>
      </c>
      <c r="BY27" s="65"/>
      <c r="BZ27" s="65">
        <v>173444418</v>
      </c>
      <c r="CA27" s="65">
        <v>36311</v>
      </c>
      <c r="CB27" s="65">
        <v>41975</v>
      </c>
      <c r="CC27" s="65">
        <v>13499</v>
      </c>
      <c r="CD27" s="65"/>
      <c r="CE27" s="65">
        <v>16089746</v>
      </c>
      <c r="CF27" s="65">
        <v>50753</v>
      </c>
      <c r="CG27" s="65">
        <v>8.91</v>
      </c>
      <c r="CH27" s="56" t="s">
        <v>551</v>
      </c>
      <c r="CI27" s="65">
        <v>1807</v>
      </c>
      <c r="CJ27" s="65"/>
      <c r="CK27" s="65">
        <v>1807</v>
      </c>
      <c r="CL27" s="65"/>
      <c r="CM27" s="65"/>
      <c r="CN27" s="65">
        <v>10118317</v>
      </c>
      <c r="CO27" s="65">
        <v>10118317</v>
      </c>
      <c r="CP27" s="65"/>
      <c r="CQ27" s="65"/>
    </row>
    <row r="28" spans="1:95">
      <c r="A28" s="55" t="s">
        <v>550</v>
      </c>
      <c r="B28" s="55">
        <v>20008</v>
      </c>
      <c r="C28" s="54" t="s">
        <v>544</v>
      </c>
      <c r="D28" s="66">
        <v>44198</v>
      </c>
      <c r="E28" s="65">
        <v>49558</v>
      </c>
      <c r="F28" s="65">
        <v>58553</v>
      </c>
      <c r="G28" s="65">
        <v>0</v>
      </c>
      <c r="H28" s="65">
        <v>0</v>
      </c>
      <c r="I28" s="65">
        <v>1315</v>
      </c>
      <c r="J28" s="65">
        <v>175133</v>
      </c>
      <c r="K28" s="65">
        <v>175133</v>
      </c>
      <c r="L28" s="65">
        <v>25240</v>
      </c>
      <c r="M28" s="65">
        <v>177053</v>
      </c>
      <c r="N28" s="65">
        <v>498466</v>
      </c>
      <c r="O28" s="65">
        <v>208204</v>
      </c>
      <c r="P28" s="65">
        <v>33932</v>
      </c>
      <c r="Q28" s="65">
        <v>224691</v>
      </c>
      <c r="R28" s="65">
        <v>1171</v>
      </c>
      <c r="S28" s="65">
        <v>110</v>
      </c>
      <c r="T28" s="65">
        <v>321413</v>
      </c>
      <c r="U28" s="65">
        <v>175133</v>
      </c>
      <c r="V28" s="65">
        <v>0</v>
      </c>
      <c r="W28" s="65">
        <v>39602</v>
      </c>
      <c r="X28" s="65">
        <v>22459</v>
      </c>
      <c r="Y28" s="65">
        <v>132</v>
      </c>
      <c r="Z28" s="65"/>
      <c r="AA28" s="65"/>
      <c r="AB28" s="65"/>
      <c r="AC28" s="65"/>
      <c r="AD28" s="65"/>
      <c r="AE28" s="65"/>
      <c r="AF28" s="65">
        <v>50000</v>
      </c>
      <c r="AG28" s="65"/>
      <c r="AH28" s="65"/>
      <c r="AI28" s="65"/>
      <c r="AJ28" s="65">
        <v>3119935</v>
      </c>
      <c r="AK28" s="65">
        <v>1001</v>
      </c>
      <c r="AL28" s="65">
        <v>1537947</v>
      </c>
      <c r="AM28" s="65">
        <v>27509733</v>
      </c>
      <c r="AN28" s="65">
        <v>3316</v>
      </c>
      <c r="AO28" s="65"/>
      <c r="AP28" s="65">
        <v>22774463</v>
      </c>
      <c r="AQ28" s="65">
        <v>16267</v>
      </c>
      <c r="AR28" s="65">
        <v>341</v>
      </c>
      <c r="AS28" s="65"/>
      <c r="AT28" s="65"/>
      <c r="AU28" s="65"/>
      <c r="AV28" s="65"/>
      <c r="AW28" s="65">
        <v>3448188</v>
      </c>
      <c r="AX28" s="65"/>
      <c r="AY28" s="65">
        <v>3203055</v>
      </c>
      <c r="AZ28" s="65"/>
      <c r="BA28" s="65"/>
      <c r="BB28" s="65">
        <v>175133</v>
      </c>
      <c r="BC28" s="65"/>
      <c r="BD28" s="65"/>
      <c r="BE28" s="65">
        <v>3203055</v>
      </c>
      <c r="BF28" s="65"/>
      <c r="BG28" s="65"/>
      <c r="BH28" s="65">
        <v>70000</v>
      </c>
      <c r="BI28" s="65"/>
      <c r="BJ28" s="65"/>
      <c r="BK28" s="65"/>
      <c r="BL28" s="65"/>
      <c r="BM28" s="65"/>
      <c r="BN28" s="65">
        <v>67</v>
      </c>
      <c r="BO28" s="65">
        <v>24061545</v>
      </c>
      <c r="BP28" s="65"/>
      <c r="BQ28" s="65">
        <v>23879638</v>
      </c>
      <c r="BR28" s="65">
        <v>181841</v>
      </c>
      <c r="BS28" s="65"/>
      <c r="BT28" s="65"/>
      <c r="BU28" s="65"/>
      <c r="BV28" s="65"/>
      <c r="BW28" s="65"/>
      <c r="BX28" s="65"/>
      <c r="BY28" s="65"/>
      <c r="BZ28" s="65">
        <v>27509733</v>
      </c>
      <c r="CA28" s="65">
        <v>147</v>
      </c>
      <c r="CB28" s="65">
        <v>30</v>
      </c>
      <c r="CC28" s="65">
        <v>6287</v>
      </c>
      <c r="CD28" s="65"/>
      <c r="CE28" s="65">
        <v>3299909</v>
      </c>
      <c r="CF28" s="65"/>
      <c r="CG28" s="65"/>
      <c r="CH28" s="56"/>
      <c r="CI28" s="65">
        <v>77</v>
      </c>
      <c r="CJ28" s="65"/>
      <c r="CK28" s="65">
        <v>77</v>
      </c>
      <c r="CL28" s="65"/>
      <c r="CM28" s="65"/>
      <c r="CN28" s="65">
        <v>3094277</v>
      </c>
      <c r="CO28" s="65">
        <v>3033277</v>
      </c>
      <c r="CP28" s="65"/>
      <c r="CQ28" s="65">
        <v>61000</v>
      </c>
    </row>
    <row r="29" spans="1:95">
      <c r="A29" s="55" t="s">
        <v>550</v>
      </c>
      <c r="B29" s="55">
        <v>20009</v>
      </c>
      <c r="C29" s="54" t="s">
        <v>545</v>
      </c>
      <c r="D29" s="66">
        <v>73052</v>
      </c>
      <c r="E29" s="65">
        <v>522873</v>
      </c>
      <c r="F29" s="65">
        <v>12864</v>
      </c>
      <c r="G29" s="65">
        <v>-2354</v>
      </c>
      <c r="H29" s="65">
        <v>0</v>
      </c>
      <c r="I29" s="65">
        <v>6277</v>
      </c>
      <c r="J29" s="65">
        <v>1850010</v>
      </c>
      <c r="K29" s="65">
        <v>1850010</v>
      </c>
      <c r="L29" s="65">
        <v>1301129</v>
      </c>
      <c r="M29" s="65">
        <v>3155790</v>
      </c>
      <c r="N29" s="65">
        <v>7892165</v>
      </c>
      <c r="O29" s="65">
        <v>2669882</v>
      </c>
      <c r="P29" s="65">
        <v>0</v>
      </c>
      <c r="Q29" s="65">
        <v>2372883</v>
      </c>
      <c r="R29" s="65">
        <v>0</v>
      </c>
      <c r="S29" s="65">
        <v>0</v>
      </c>
      <c r="T29" s="65">
        <v>4736375</v>
      </c>
      <c r="U29" s="65">
        <v>1850010</v>
      </c>
      <c r="V29" s="65">
        <v>0</v>
      </c>
      <c r="W29" s="65">
        <v>305726</v>
      </c>
      <c r="X29" s="65">
        <v>815221</v>
      </c>
      <c r="Y29" s="65">
        <v>4494</v>
      </c>
      <c r="Z29" s="65">
        <v>0</v>
      </c>
      <c r="AA29" s="65">
        <v>0</v>
      </c>
      <c r="AB29" s="65">
        <v>0</v>
      </c>
      <c r="AC29" s="65">
        <v>0</v>
      </c>
      <c r="AD29" s="65">
        <v>0</v>
      </c>
      <c r="AE29" s="65">
        <v>0</v>
      </c>
      <c r="AF29" s="65">
        <v>50000</v>
      </c>
      <c r="AG29" s="65">
        <v>19524</v>
      </c>
      <c r="AH29" s="65">
        <v>0</v>
      </c>
      <c r="AI29" s="65">
        <v>0</v>
      </c>
      <c r="AJ29" s="65">
        <v>0</v>
      </c>
      <c r="AK29" s="65">
        <v>7712</v>
      </c>
      <c r="AL29" s="65">
        <v>67462369</v>
      </c>
      <c r="AM29" s="65">
        <v>473277156</v>
      </c>
      <c r="AN29" s="65">
        <v>2659</v>
      </c>
      <c r="AO29" s="65">
        <v>917</v>
      </c>
      <c r="AP29" s="65">
        <v>404998265</v>
      </c>
      <c r="AQ29" s="65">
        <v>723335</v>
      </c>
      <c r="AR29" s="65">
        <v>353</v>
      </c>
      <c r="AS29" s="65">
        <v>0</v>
      </c>
      <c r="AT29" s="65">
        <v>0</v>
      </c>
      <c r="AU29" s="65">
        <v>0</v>
      </c>
      <c r="AV29" s="65">
        <v>0</v>
      </c>
      <c r="AW29" s="65">
        <v>22590087</v>
      </c>
      <c r="AX29" s="65">
        <v>2200000</v>
      </c>
      <c r="AY29" s="65">
        <v>20677</v>
      </c>
      <c r="AZ29" s="65">
        <v>0</v>
      </c>
      <c r="BA29" s="65">
        <v>0</v>
      </c>
      <c r="BB29" s="65">
        <v>20852160</v>
      </c>
      <c r="BC29" s="65">
        <v>0</v>
      </c>
      <c r="BD29" s="65">
        <v>0</v>
      </c>
      <c r="BE29" s="65">
        <v>20677</v>
      </c>
      <c r="BF29" s="65">
        <v>0</v>
      </c>
      <c r="BG29" s="65">
        <v>0</v>
      </c>
      <c r="BH29" s="65">
        <v>1717250</v>
      </c>
      <c r="BI29" s="65">
        <v>18978</v>
      </c>
      <c r="BJ29" s="65">
        <v>0</v>
      </c>
      <c r="BK29" s="65">
        <v>0</v>
      </c>
      <c r="BL29" s="65">
        <v>5597228</v>
      </c>
      <c r="BM29" s="65">
        <v>0</v>
      </c>
      <c r="BN29" s="65">
        <v>22214</v>
      </c>
      <c r="BO29" s="65">
        <v>448487069</v>
      </c>
      <c r="BP29" s="65">
        <v>0</v>
      </c>
      <c r="BQ29" s="65">
        <v>440929294</v>
      </c>
      <c r="BR29" s="65">
        <v>1919355</v>
      </c>
      <c r="BS29" s="65">
        <v>0</v>
      </c>
      <c r="BT29" s="65">
        <v>0</v>
      </c>
      <c r="BU29" s="65">
        <v>0</v>
      </c>
      <c r="BV29" s="65">
        <v>0</v>
      </c>
      <c r="BW29" s="65">
        <v>0</v>
      </c>
      <c r="BX29" s="65">
        <v>0</v>
      </c>
      <c r="BY29" s="65">
        <v>0</v>
      </c>
      <c r="BZ29" s="65">
        <v>473277156</v>
      </c>
      <c r="CA29" s="65">
        <v>0</v>
      </c>
      <c r="CB29" s="65">
        <v>12022</v>
      </c>
      <c r="CC29" s="65">
        <v>0</v>
      </c>
      <c r="CD29" s="65">
        <v>0</v>
      </c>
      <c r="CE29" s="65">
        <v>114537105</v>
      </c>
      <c r="CF29" s="65"/>
      <c r="CG29" s="65"/>
      <c r="CH29" s="56"/>
      <c r="CI29" s="65"/>
      <c r="CJ29" s="65"/>
      <c r="CK29" s="65">
        <v>74631</v>
      </c>
      <c r="CL29" s="65"/>
      <c r="CM29" s="65">
        <v>74631</v>
      </c>
      <c r="CN29" s="65">
        <v>1498026</v>
      </c>
      <c r="CO29" s="65">
        <v>1498026</v>
      </c>
      <c r="CP29" s="65"/>
      <c r="CQ29" s="65"/>
    </row>
    <row r="30" spans="1:95">
      <c r="A30" s="55" t="s">
        <v>552</v>
      </c>
      <c r="B30" s="55">
        <v>20001</v>
      </c>
      <c r="C30" s="54" t="s">
        <v>537</v>
      </c>
      <c r="D30" s="66">
        <v>73052</v>
      </c>
      <c r="E30" s="65">
        <v>346666</v>
      </c>
      <c r="F30" s="65">
        <v>793438</v>
      </c>
      <c r="G30" s="65">
        <v>3908223</v>
      </c>
      <c r="H30" s="65">
        <v>0</v>
      </c>
      <c r="I30" s="65">
        <v>1381718</v>
      </c>
      <c r="J30" s="65">
        <v>5652153</v>
      </c>
      <c r="K30" s="65">
        <v>5652153</v>
      </c>
      <c r="L30" s="65">
        <v>54340</v>
      </c>
      <c r="M30" s="65">
        <v>3880705</v>
      </c>
      <c r="N30" s="65">
        <v>16147187</v>
      </c>
      <c r="O30" s="65">
        <v>4574116</v>
      </c>
      <c r="P30" s="65">
        <v>44820</v>
      </c>
      <c r="Q30" s="65">
        <v>5998819</v>
      </c>
      <c r="R30" s="65">
        <v>134469</v>
      </c>
      <c r="S30" s="65">
        <v>252834</v>
      </c>
      <c r="T30" s="65">
        <v>12266481</v>
      </c>
      <c r="U30" s="65">
        <v>5625819</v>
      </c>
      <c r="V30" s="65">
        <v>-26334</v>
      </c>
      <c r="W30" s="65">
        <v>2846387</v>
      </c>
      <c r="X30" s="65">
        <v>702930</v>
      </c>
      <c r="Y30" s="65">
        <v>1338450</v>
      </c>
      <c r="Z30" s="65">
        <v>14298</v>
      </c>
      <c r="AA30" s="65">
        <v>533658</v>
      </c>
      <c r="AB30" s="65">
        <v>0</v>
      </c>
      <c r="AC30" s="65">
        <v>547956</v>
      </c>
      <c r="AD30" s="65">
        <v>353546</v>
      </c>
      <c r="AE30" s="65">
        <v>0</v>
      </c>
      <c r="AF30" s="65">
        <v>49954</v>
      </c>
      <c r="AG30" s="65">
        <v>25713</v>
      </c>
      <c r="AH30" s="65">
        <v>62697102</v>
      </c>
      <c r="AI30" s="65">
        <v>636639</v>
      </c>
      <c r="AJ30" s="65">
        <v>38019500</v>
      </c>
      <c r="AK30" s="65">
        <v>425479</v>
      </c>
      <c r="AL30" s="65">
        <v>923630780</v>
      </c>
      <c r="AM30" s="65">
        <v>1554091312</v>
      </c>
      <c r="AN30" s="65">
        <v>0</v>
      </c>
      <c r="AO30" s="65">
        <v>222061</v>
      </c>
      <c r="AP30" s="65">
        <v>515107240</v>
      </c>
      <c r="AQ30" s="65">
        <v>5776020</v>
      </c>
      <c r="AR30" s="65">
        <v>178326</v>
      </c>
      <c r="AS30" s="65">
        <v>0</v>
      </c>
      <c r="AT30" s="65"/>
      <c r="AU30" s="65"/>
      <c r="AV30" s="65"/>
      <c r="AW30" s="65">
        <v>89678473</v>
      </c>
      <c r="AX30" s="65">
        <v>10895627</v>
      </c>
      <c r="AY30" s="65">
        <v>25804718</v>
      </c>
      <c r="AZ30" s="65">
        <v>0</v>
      </c>
      <c r="BA30" s="65">
        <v>0</v>
      </c>
      <c r="BB30" s="65">
        <v>17176614</v>
      </c>
      <c r="BC30" s="65">
        <v>41762421</v>
      </c>
      <c r="BD30" s="65"/>
      <c r="BE30" s="65">
        <v>71319643</v>
      </c>
      <c r="BF30" s="65">
        <v>3752504</v>
      </c>
      <c r="BG30" s="65"/>
      <c r="BH30" s="65">
        <v>1182216</v>
      </c>
      <c r="BI30" s="65">
        <v>0</v>
      </c>
      <c r="BJ30" s="65">
        <v>7200000</v>
      </c>
      <c r="BK30" s="65">
        <v>0</v>
      </c>
      <c r="BL30" s="65">
        <v>1458474</v>
      </c>
      <c r="BM30" s="65">
        <v>0</v>
      </c>
      <c r="BN30" s="65">
        <v>0</v>
      </c>
      <c r="BO30" s="65">
        <v>1453203608</v>
      </c>
      <c r="BP30" s="65">
        <v>46967152</v>
      </c>
      <c r="BQ30" s="65">
        <v>1387712816</v>
      </c>
      <c r="BR30" s="65">
        <v>8728562</v>
      </c>
      <c r="BS30" s="65">
        <v>1136604</v>
      </c>
      <c r="BT30" s="65">
        <v>45680</v>
      </c>
      <c r="BU30" s="65">
        <v>31584</v>
      </c>
      <c r="BV30" s="65">
        <v>0</v>
      </c>
      <c r="BW30" s="65">
        <v>313604</v>
      </c>
      <c r="BX30" s="65">
        <v>182756</v>
      </c>
      <c r="BY30" s="65">
        <v>53584</v>
      </c>
      <c r="BZ30" s="65">
        <v>1554091312</v>
      </c>
      <c r="CA30" s="65">
        <v>6348780</v>
      </c>
      <c r="CB30" s="65">
        <v>21612</v>
      </c>
      <c r="CC30" s="65">
        <v>50604</v>
      </c>
      <c r="CD30" s="65">
        <v>0</v>
      </c>
      <c r="CE30" s="65"/>
      <c r="CF30" s="65"/>
      <c r="CG30" s="65"/>
      <c r="CH30" s="56"/>
      <c r="CI30" s="65"/>
      <c r="CJ30" s="65"/>
      <c r="CK30" s="65"/>
      <c r="CL30" s="65"/>
      <c r="CM30" s="65"/>
      <c r="CN30" s="65">
        <v>9509519</v>
      </c>
      <c r="CO30" s="65">
        <v>8896666</v>
      </c>
      <c r="CP30" s="65">
        <v>0</v>
      </c>
      <c r="CQ30" s="65">
        <v>612853</v>
      </c>
    </row>
    <row r="31" spans="1:95">
      <c r="A31" s="55" t="s">
        <v>552</v>
      </c>
      <c r="B31" s="55">
        <v>20002</v>
      </c>
      <c r="C31" s="54" t="s">
        <v>539</v>
      </c>
      <c r="D31" s="66">
        <v>73052</v>
      </c>
      <c r="E31" s="65">
        <v>1083679</v>
      </c>
      <c r="F31" s="65">
        <v>180245</v>
      </c>
      <c r="G31" s="65">
        <v>44303</v>
      </c>
      <c r="H31" s="65"/>
      <c r="I31" s="65">
        <v>335496</v>
      </c>
      <c r="J31" s="65">
        <v>3883334</v>
      </c>
      <c r="K31" s="65">
        <v>3883334</v>
      </c>
      <c r="L31" s="65">
        <v>1228420</v>
      </c>
      <c r="M31" s="65">
        <v>6496275</v>
      </c>
      <c r="N31" s="65">
        <v>14608620</v>
      </c>
      <c r="O31" s="65">
        <v>5884875</v>
      </c>
      <c r="P31" s="65">
        <v>0</v>
      </c>
      <c r="Q31" s="65">
        <v>4967013</v>
      </c>
      <c r="R31" s="65">
        <v>0</v>
      </c>
      <c r="S31" s="65">
        <v>29</v>
      </c>
      <c r="T31" s="65">
        <v>8112345</v>
      </c>
      <c r="U31" s="65">
        <v>3897723</v>
      </c>
      <c r="V31" s="65">
        <v>14389</v>
      </c>
      <c r="W31" s="65">
        <v>808612</v>
      </c>
      <c r="X31" s="65">
        <v>617020</v>
      </c>
      <c r="Y31" s="65">
        <v>1727</v>
      </c>
      <c r="Z31" s="65"/>
      <c r="AA31" s="65"/>
      <c r="AB31" s="65"/>
      <c r="AC31" s="65"/>
      <c r="AD31" s="65"/>
      <c r="AE31" s="65"/>
      <c r="AF31" s="65">
        <v>52425</v>
      </c>
      <c r="AG31" s="65"/>
      <c r="AH31" s="65">
        <v>146536</v>
      </c>
      <c r="AI31" s="65">
        <v>33006331</v>
      </c>
      <c r="AJ31" s="65">
        <v>14177172</v>
      </c>
      <c r="AK31" s="65">
        <v>152</v>
      </c>
      <c r="AL31" s="65">
        <v>24899675</v>
      </c>
      <c r="AM31" s="65">
        <v>891193533</v>
      </c>
      <c r="AN31" s="65"/>
      <c r="AO31" s="65">
        <v>425619</v>
      </c>
      <c r="AP31" s="65">
        <v>816577043</v>
      </c>
      <c r="AQ31" s="65">
        <v>1860278</v>
      </c>
      <c r="AR31" s="65">
        <v>5092</v>
      </c>
      <c r="AS31" s="65">
        <v>0</v>
      </c>
      <c r="AT31" s="65"/>
      <c r="AU31" s="65"/>
      <c r="AV31" s="65"/>
      <c r="AW31" s="65">
        <v>49590437</v>
      </c>
      <c r="AX31" s="65"/>
      <c r="AY31" s="65"/>
      <c r="AZ31" s="65"/>
      <c r="BA31" s="65"/>
      <c r="BB31" s="65"/>
      <c r="BC31" s="65">
        <v>45085678</v>
      </c>
      <c r="BD31" s="65"/>
      <c r="BE31" s="65">
        <v>48960437</v>
      </c>
      <c r="BF31" s="65">
        <v>3874759</v>
      </c>
      <c r="BG31" s="65"/>
      <c r="BH31" s="65">
        <v>630000</v>
      </c>
      <c r="BI31" s="65"/>
      <c r="BJ31" s="65"/>
      <c r="BK31" s="65"/>
      <c r="BL31" s="65">
        <v>2000000</v>
      </c>
      <c r="BM31" s="65"/>
      <c r="BN31" s="65"/>
      <c r="BO31" s="65">
        <v>841564577</v>
      </c>
      <c r="BP31" s="65"/>
      <c r="BQ31" s="65">
        <v>835217163</v>
      </c>
      <c r="BR31" s="65">
        <v>4347414</v>
      </c>
      <c r="BS31" s="65"/>
      <c r="BT31" s="65"/>
      <c r="BU31" s="65">
        <v>9000</v>
      </c>
      <c r="BV31" s="65"/>
      <c r="BW31" s="65">
        <v>38519</v>
      </c>
      <c r="BX31" s="65">
        <v>29519</v>
      </c>
      <c r="BY31" s="65"/>
      <c r="BZ31" s="65">
        <v>891193533</v>
      </c>
      <c r="CA31" s="65"/>
      <c r="CB31" s="65">
        <v>38784</v>
      </c>
      <c r="CC31" s="65">
        <v>4426</v>
      </c>
      <c r="CD31" s="65"/>
      <c r="CE31" s="65">
        <v>49521520</v>
      </c>
      <c r="CF31" s="65"/>
      <c r="CG31" s="65"/>
      <c r="CH31" s="56"/>
      <c r="CI31" s="65"/>
      <c r="CJ31" s="65"/>
      <c r="CK31" s="65">
        <v>6248</v>
      </c>
      <c r="CL31" s="65"/>
      <c r="CM31" s="65">
        <v>6248</v>
      </c>
      <c r="CN31" s="65">
        <v>31718774</v>
      </c>
      <c r="CO31" s="65">
        <v>31718774</v>
      </c>
      <c r="CP31" s="65"/>
      <c r="CQ31" s="65">
        <v>0</v>
      </c>
    </row>
    <row r="32" spans="1:95">
      <c r="A32" s="55" t="s">
        <v>552</v>
      </c>
      <c r="B32" s="55">
        <v>20003</v>
      </c>
      <c r="C32" s="54" t="s">
        <v>540</v>
      </c>
      <c r="D32" s="66">
        <v>73052</v>
      </c>
      <c r="E32" s="65">
        <v>259248</v>
      </c>
      <c r="F32" s="65">
        <v>217731</v>
      </c>
      <c r="G32" s="65">
        <v>0</v>
      </c>
      <c r="H32" s="65">
        <v>0</v>
      </c>
      <c r="I32" s="65">
        <v>484597</v>
      </c>
      <c r="J32" s="65">
        <v>908386</v>
      </c>
      <c r="K32" s="65">
        <v>908387</v>
      </c>
      <c r="L32" s="65">
        <v>1123438</v>
      </c>
      <c r="M32" s="65">
        <v>2368770</v>
      </c>
      <c r="N32" s="65">
        <v>5380212</v>
      </c>
      <c r="O32" s="65">
        <v>1779033</v>
      </c>
      <c r="P32" s="65">
        <v>13483</v>
      </c>
      <c r="Q32" s="65">
        <v>1167634</v>
      </c>
      <c r="R32" s="65">
        <v>23777</v>
      </c>
      <c r="S32" s="65">
        <v>649</v>
      </c>
      <c r="T32" s="65">
        <v>3011442</v>
      </c>
      <c r="U32" s="65">
        <v>908387</v>
      </c>
      <c r="V32" s="65">
        <v>0</v>
      </c>
      <c r="W32" s="65">
        <v>320293</v>
      </c>
      <c r="X32" s="65">
        <v>520218</v>
      </c>
      <c r="Y32" s="65">
        <v>186</v>
      </c>
      <c r="Z32" s="65">
        <v>0</v>
      </c>
      <c r="AA32" s="65">
        <v>0</v>
      </c>
      <c r="AB32" s="65">
        <v>0</v>
      </c>
      <c r="AC32" s="65">
        <v>0</v>
      </c>
      <c r="AD32" s="65">
        <v>0</v>
      </c>
      <c r="AE32" s="65">
        <v>0</v>
      </c>
      <c r="AF32" s="65">
        <v>49703</v>
      </c>
      <c r="AG32" s="65">
        <v>0</v>
      </c>
      <c r="AH32" s="65">
        <v>0</v>
      </c>
      <c r="AI32" s="65">
        <v>0</v>
      </c>
      <c r="AJ32" s="65">
        <v>17350112</v>
      </c>
      <c r="AK32" s="65">
        <v>8119</v>
      </c>
      <c r="AL32" s="65">
        <v>13603573</v>
      </c>
      <c r="AM32" s="65">
        <v>377131772</v>
      </c>
      <c r="AN32" s="65">
        <v>2846</v>
      </c>
      <c r="AO32" s="65">
        <v>0</v>
      </c>
      <c r="AP32" s="65">
        <v>344964501</v>
      </c>
      <c r="AQ32" s="65">
        <v>897052</v>
      </c>
      <c r="AR32" s="65">
        <v>0</v>
      </c>
      <c r="AS32" s="65">
        <v>0</v>
      </c>
      <c r="AT32" s="65">
        <v>0</v>
      </c>
      <c r="AU32" s="65">
        <v>0</v>
      </c>
      <c r="AV32" s="65">
        <v>0</v>
      </c>
      <c r="AW32" s="65">
        <v>19769380</v>
      </c>
      <c r="AX32" s="65">
        <v>0</v>
      </c>
      <c r="AY32" s="65">
        <v>0</v>
      </c>
      <c r="AZ32" s="65">
        <v>0</v>
      </c>
      <c r="BA32" s="65">
        <v>101842</v>
      </c>
      <c r="BB32" s="65">
        <v>908387</v>
      </c>
      <c r="BC32" s="65">
        <v>18048858</v>
      </c>
      <c r="BD32" s="65">
        <v>0</v>
      </c>
      <c r="BE32" s="65">
        <v>14452671</v>
      </c>
      <c r="BF32" s="65">
        <v>-3596187</v>
      </c>
      <c r="BG32" s="65">
        <v>0</v>
      </c>
      <c r="BH32" s="65">
        <v>4306480</v>
      </c>
      <c r="BI32" s="65">
        <v>248636</v>
      </c>
      <c r="BJ32" s="65">
        <v>0</v>
      </c>
      <c r="BK32" s="65">
        <v>0</v>
      </c>
      <c r="BL32" s="65">
        <v>899457</v>
      </c>
      <c r="BM32" s="65">
        <v>5443</v>
      </c>
      <c r="BN32" s="65">
        <v>15257</v>
      </c>
      <c r="BO32" s="65">
        <v>357360561</v>
      </c>
      <c r="BP32" s="65">
        <v>750000</v>
      </c>
      <c r="BQ32" s="65">
        <v>353357402</v>
      </c>
      <c r="BR32" s="65">
        <v>2084366</v>
      </c>
      <c r="BS32" s="65">
        <v>0</v>
      </c>
      <c r="BT32" s="65">
        <v>0</v>
      </c>
      <c r="BU32" s="65">
        <v>0</v>
      </c>
      <c r="BV32" s="65">
        <v>0</v>
      </c>
      <c r="BW32" s="65">
        <v>1831</v>
      </c>
      <c r="BX32" s="65">
        <v>0</v>
      </c>
      <c r="BY32" s="65">
        <v>1831</v>
      </c>
      <c r="BZ32" s="65">
        <v>377131772</v>
      </c>
      <c r="CA32" s="65">
        <v>182863</v>
      </c>
      <c r="CB32" s="65">
        <v>73003</v>
      </c>
      <c r="CC32" s="65">
        <v>0</v>
      </c>
      <c r="CD32" s="65">
        <v>0</v>
      </c>
      <c r="CE32" s="65">
        <v>550300</v>
      </c>
      <c r="CF32" s="65">
        <v>0</v>
      </c>
      <c r="CG32" s="65">
        <v>0</v>
      </c>
      <c r="CH32" s="56" t="s">
        <v>538</v>
      </c>
      <c r="CI32" s="65"/>
      <c r="CJ32" s="65"/>
      <c r="CK32" s="65">
        <v>166</v>
      </c>
      <c r="CL32" s="65"/>
      <c r="CM32" s="65">
        <v>166</v>
      </c>
      <c r="CN32" s="65">
        <v>13252883</v>
      </c>
      <c r="CO32" s="65">
        <v>13233451</v>
      </c>
      <c r="CP32" s="65">
        <v>0</v>
      </c>
      <c r="CQ32" s="65">
        <v>19432</v>
      </c>
    </row>
    <row r="33" spans="1:95">
      <c r="A33" s="55" t="s">
        <v>552</v>
      </c>
      <c r="B33" s="55">
        <v>20004</v>
      </c>
      <c r="C33" s="54" t="s">
        <v>541</v>
      </c>
      <c r="D33" s="66">
        <v>73052</v>
      </c>
      <c r="E33" s="65">
        <v>371469</v>
      </c>
      <c r="F33" s="65">
        <v>157816</v>
      </c>
      <c r="G33" s="65">
        <v>0</v>
      </c>
      <c r="H33" s="65">
        <v>0</v>
      </c>
      <c r="I33" s="65">
        <v>276743</v>
      </c>
      <c r="J33" s="65">
        <v>2084960</v>
      </c>
      <c r="K33" s="65">
        <v>2084960</v>
      </c>
      <c r="L33" s="65">
        <v>3906002</v>
      </c>
      <c r="M33" s="65">
        <v>5656342</v>
      </c>
      <c r="N33" s="65">
        <v>14083854</v>
      </c>
      <c r="O33" s="65">
        <v>2677651</v>
      </c>
      <c r="P33" s="65">
        <v>0</v>
      </c>
      <c r="Q33" s="65">
        <v>2456429</v>
      </c>
      <c r="R33" s="65">
        <v>-474</v>
      </c>
      <c r="S33" s="65">
        <v>44</v>
      </c>
      <c r="T33" s="65">
        <v>8427512</v>
      </c>
      <c r="U33" s="65">
        <v>2084960</v>
      </c>
      <c r="V33" s="65">
        <v>0</v>
      </c>
      <c r="W33" s="65">
        <v>865441</v>
      </c>
      <c r="X33" s="65">
        <v>927311</v>
      </c>
      <c r="Y33" s="65">
        <v>762717</v>
      </c>
      <c r="Z33" s="65">
        <v>0</v>
      </c>
      <c r="AA33" s="65">
        <v>0</v>
      </c>
      <c r="AB33" s="65">
        <v>0</v>
      </c>
      <c r="AC33" s="65">
        <v>0</v>
      </c>
      <c r="AD33" s="65">
        <v>0</v>
      </c>
      <c r="AE33" s="65">
        <v>0</v>
      </c>
      <c r="AF33" s="65">
        <v>49898</v>
      </c>
      <c r="AG33" s="65">
        <v>0</v>
      </c>
      <c r="AH33" s="65">
        <v>0</v>
      </c>
      <c r="AI33" s="65">
        <v>0</v>
      </c>
      <c r="AJ33" s="65">
        <v>74451523</v>
      </c>
      <c r="AK33" s="65">
        <v>14852</v>
      </c>
      <c r="AL33" s="65">
        <v>31296110</v>
      </c>
      <c r="AM33" s="65">
        <v>922050141</v>
      </c>
      <c r="AN33" s="65">
        <v>1000</v>
      </c>
      <c r="AO33" s="65">
        <v>129933</v>
      </c>
      <c r="AP33" s="65">
        <v>815067231</v>
      </c>
      <c r="AQ33" s="65">
        <v>1039563</v>
      </c>
      <c r="AR33" s="65">
        <v>0</v>
      </c>
      <c r="AS33" s="65">
        <v>0</v>
      </c>
      <c r="AT33" s="65">
        <v>0</v>
      </c>
      <c r="AU33" s="65">
        <v>0</v>
      </c>
      <c r="AV33" s="65">
        <v>0</v>
      </c>
      <c r="AW33" s="65">
        <v>32505830</v>
      </c>
      <c r="AX33" s="65">
        <v>2000000</v>
      </c>
      <c r="AY33" s="65">
        <v>0</v>
      </c>
      <c r="AZ33" s="65">
        <v>0</v>
      </c>
      <c r="BA33" s="65">
        <v>0</v>
      </c>
      <c r="BB33" s="65">
        <v>25962820</v>
      </c>
      <c r="BC33" s="65">
        <v>0</v>
      </c>
      <c r="BD33" s="65">
        <v>0</v>
      </c>
      <c r="BE33" s="65">
        <v>5694966</v>
      </c>
      <c r="BF33" s="65">
        <v>5694966</v>
      </c>
      <c r="BG33" s="65">
        <v>0</v>
      </c>
      <c r="BH33" s="65">
        <v>848044</v>
      </c>
      <c r="BI33" s="65">
        <v>50140</v>
      </c>
      <c r="BJ33" s="65">
        <v>0</v>
      </c>
      <c r="BK33" s="65">
        <v>0</v>
      </c>
      <c r="BL33" s="65">
        <v>877976316</v>
      </c>
      <c r="BM33" s="65">
        <v>0</v>
      </c>
      <c r="BN33" s="65">
        <v>0</v>
      </c>
      <c r="BO33" s="65">
        <v>887536289</v>
      </c>
      <c r="BP33" s="65">
        <v>0</v>
      </c>
      <c r="BQ33" s="65">
        <v>4751345</v>
      </c>
      <c r="BR33" s="65">
        <v>4758488</v>
      </c>
      <c r="BS33" s="65">
        <v>0</v>
      </c>
      <c r="BT33" s="65">
        <v>8022</v>
      </c>
      <c r="BU33" s="65">
        <v>0</v>
      </c>
      <c r="BV33" s="65">
        <v>0</v>
      </c>
      <c r="BW33" s="65">
        <v>8022</v>
      </c>
      <c r="BX33" s="65">
        <v>0</v>
      </c>
      <c r="BY33" s="65">
        <v>0</v>
      </c>
      <c r="BZ33" s="65">
        <v>922050141</v>
      </c>
      <c r="CA33" s="65">
        <v>0</v>
      </c>
      <c r="CB33" s="65">
        <v>30</v>
      </c>
      <c r="CC33" s="65">
        <v>0</v>
      </c>
      <c r="CD33" s="65">
        <v>0</v>
      </c>
      <c r="CE33" s="65">
        <v>0</v>
      </c>
      <c r="CF33" s="65">
        <v>0</v>
      </c>
      <c r="CG33" s="65">
        <v>0</v>
      </c>
      <c r="CH33" s="56" t="s">
        <v>538</v>
      </c>
      <c r="CI33" s="65">
        <v>141</v>
      </c>
      <c r="CJ33" s="65">
        <v>0</v>
      </c>
      <c r="CK33" s="65">
        <v>141</v>
      </c>
      <c r="CL33" s="65">
        <v>0</v>
      </c>
      <c r="CM33" s="65">
        <v>0</v>
      </c>
      <c r="CN33" s="65">
        <v>735714</v>
      </c>
      <c r="CO33" s="65">
        <v>735714</v>
      </c>
      <c r="CP33" s="65">
        <v>0</v>
      </c>
      <c r="CQ33" s="65">
        <v>0</v>
      </c>
    </row>
    <row r="34" spans="1:95">
      <c r="A34" s="55" t="s">
        <v>552</v>
      </c>
      <c r="B34" s="55">
        <v>20007</v>
      </c>
      <c r="C34" s="54" t="s">
        <v>542</v>
      </c>
      <c r="D34" s="66">
        <v>73052</v>
      </c>
      <c r="E34" s="65">
        <v>211535</v>
      </c>
      <c r="F34" s="65">
        <v>-114087</v>
      </c>
      <c r="G34" s="65">
        <v>0</v>
      </c>
      <c r="H34" s="65">
        <v>0</v>
      </c>
      <c r="I34" s="65">
        <v>62203</v>
      </c>
      <c r="J34" s="65">
        <v>748683</v>
      </c>
      <c r="K34" s="65"/>
      <c r="L34" s="65">
        <v>695951</v>
      </c>
      <c r="M34" s="65">
        <v>1874047</v>
      </c>
      <c r="N34" s="65">
        <v>3147039</v>
      </c>
      <c r="O34" s="65">
        <v>1427871</v>
      </c>
      <c r="P34" s="65">
        <v>130</v>
      </c>
      <c r="Q34" s="65">
        <v>960218</v>
      </c>
      <c r="R34" s="65">
        <v>15223</v>
      </c>
      <c r="S34" s="65">
        <v>2455</v>
      </c>
      <c r="T34" s="65">
        <v>1272992</v>
      </c>
      <c r="U34" s="65"/>
      <c r="V34" s="65"/>
      <c r="W34" s="65">
        <v>297818</v>
      </c>
      <c r="X34" s="65">
        <v>249645</v>
      </c>
      <c r="Y34" s="65">
        <v>24133</v>
      </c>
      <c r="Z34" s="65">
        <v>136200</v>
      </c>
      <c r="AA34" s="65">
        <v>0</v>
      </c>
      <c r="AB34" s="65">
        <v>0</v>
      </c>
      <c r="AC34" s="65">
        <v>136200</v>
      </c>
      <c r="AD34" s="65">
        <v>0</v>
      </c>
      <c r="AE34" s="65">
        <v>0</v>
      </c>
      <c r="AF34" s="65">
        <v>49805</v>
      </c>
      <c r="AG34" s="65">
        <v>0</v>
      </c>
      <c r="AH34" s="65">
        <v>0</v>
      </c>
      <c r="AI34" s="65">
        <v>0</v>
      </c>
      <c r="AJ34" s="65">
        <v>12006795</v>
      </c>
      <c r="AK34" s="65">
        <v>21329</v>
      </c>
      <c r="AL34" s="65">
        <v>1730595</v>
      </c>
      <c r="AM34" s="65">
        <v>181082933</v>
      </c>
      <c r="AN34" s="65">
        <v>0</v>
      </c>
      <c r="AO34" s="65">
        <v>11787</v>
      </c>
      <c r="AP34" s="65">
        <v>166775166</v>
      </c>
      <c r="AQ34" s="65">
        <v>293081</v>
      </c>
      <c r="AR34" s="65">
        <v>6606</v>
      </c>
      <c r="AS34" s="65">
        <v>75039</v>
      </c>
      <c r="AT34" s="65"/>
      <c r="AU34" s="65"/>
      <c r="AV34" s="65"/>
      <c r="AW34" s="65">
        <v>14182695</v>
      </c>
      <c r="AX34" s="65">
        <v>1300000</v>
      </c>
      <c r="AY34" s="65">
        <v>2337913</v>
      </c>
      <c r="AZ34" s="65">
        <v>75039</v>
      </c>
      <c r="BA34" s="65">
        <v>0</v>
      </c>
      <c r="BB34" s="65">
        <v>11199779</v>
      </c>
      <c r="BC34" s="65"/>
      <c r="BD34" s="65"/>
      <c r="BE34" s="65">
        <v>2337913</v>
      </c>
      <c r="BF34" s="65"/>
      <c r="BG34" s="65"/>
      <c r="BH34" s="65">
        <v>569964</v>
      </c>
      <c r="BI34" s="65">
        <v>0</v>
      </c>
      <c r="BJ34" s="65"/>
      <c r="BK34" s="65"/>
      <c r="BL34" s="65"/>
      <c r="BM34" s="65">
        <v>0</v>
      </c>
      <c r="BN34" s="65">
        <v>1889</v>
      </c>
      <c r="BO34" s="65">
        <v>165579831</v>
      </c>
      <c r="BP34" s="65">
        <v>7004232</v>
      </c>
      <c r="BQ34" s="65">
        <v>157428890</v>
      </c>
      <c r="BR34" s="65">
        <v>1144820</v>
      </c>
      <c r="BS34" s="65">
        <v>0</v>
      </c>
      <c r="BT34" s="65"/>
      <c r="BU34" s="65">
        <v>0</v>
      </c>
      <c r="BV34" s="65">
        <v>0</v>
      </c>
      <c r="BW34" s="65">
        <v>20407</v>
      </c>
      <c r="BX34" s="65">
        <v>20407</v>
      </c>
      <c r="BY34" s="65">
        <v>0</v>
      </c>
      <c r="BZ34" s="65">
        <v>181082933</v>
      </c>
      <c r="CA34" s="65">
        <v>33835</v>
      </c>
      <c r="CB34" s="65">
        <v>5524</v>
      </c>
      <c r="CC34" s="65">
        <v>12210</v>
      </c>
      <c r="CD34" s="65">
        <v>0</v>
      </c>
      <c r="CE34" s="65">
        <v>15638274</v>
      </c>
      <c r="CF34" s="65">
        <v>46122</v>
      </c>
      <c r="CG34" s="65">
        <v>8.09</v>
      </c>
      <c r="CH34" s="56" t="s">
        <v>553</v>
      </c>
      <c r="CI34" s="65">
        <v>434</v>
      </c>
      <c r="CJ34" s="65">
        <v>0</v>
      </c>
      <c r="CK34" s="65">
        <v>34578</v>
      </c>
      <c r="CL34" s="65">
        <v>0</v>
      </c>
      <c r="CM34" s="65">
        <v>34144</v>
      </c>
      <c r="CN34" s="65">
        <v>9490137</v>
      </c>
      <c r="CO34" s="65">
        <v>9490137</v>
      </c>
      <c r="CP34" s="65">
        <v>0</v>
      </c>
      <c r="CQ34" s="65">
        <v>0</v>
      </c>
    </row>
    <row r="35" spans="1:95">
      <c r="A35" s="55" t="s">
        <v>552</v>
      </c>
      <c r="B35" s="55">
        <v>20008</v>
      </c>
      <c r="C35" s="54" t="s">
        <v>544</v>
      </c>
      <c r="D35" s="66">
        <v>44198</v>
      </c>
      <c r="E35" s="65">
        <v>7187</v>
      </c>
      <c r="F35" s="65">
        <v>-27905</v>
      </c>
      <c r="G35" s="65">
        <v>0</v>
      </c>
      <c r="H35" s="65">
        <v>0</v>
      </c>
      <c r="I35" s="65">
        <v>45298</v>
      </c>
      <c r="J35" s="65">
        <v>21690</v>
      </c>
      <c r="K35" s="65"/>
      <c r="L35" s="65">
        <v>18454</v>
      </c>
      <c r="M35" s="65">
        <v>150034</v>
      </c>
      <c r="N35" s="65">
        <v>415603</v>
      </c>
      <c r="O35" s="65">
        <v>134651</v>
      </c>
      <c r="P35" s="65">
        <v>4</v>
      </c>
      <c r="Q35" s="65">
        <v>28877</v>
      </c>
      <c r="R35" s="65">
        <v>3984</v>
      </c>
      <c r="S35" s="65">
        <v>78</v>
      </c>
      <c r="T35" s="65">
        <v>265569</v>
      </c>
      <c r="U35" s="65"/>
      <c r="V35" s="65"/>
      <c r="W35" s="65">
        <v>28545</v>
      </c>
      <c r="X35" s="65">
        <v>3067</v>
      </c>
      <c r="Y35" s="65">
        <v>36</v>
      </c>
      <c r="Z35" s="65"/>
      <c r="AA35" s="65"/>
      <c r="AB35" s="65">
        <v>0</v>
      </c>
      <c r="AC35" s="65"/>
      <c r="AD35" s="65"/>
      <c r="AE35" s="65"/>
      <c r="AF35" s="65">
        <v>45000</v>
      </c>
      <c r="AG35" s="65"/>
      <c r="AH35" s="65"/>
      <c r="AI35" s="65">
        <v>0</v>
      </c>
      <c r="AJ35" s="65">
        <v>3621978</v>
      </c>
      <c r="AK35" s="65">
        <v>0</v>
      </c>
      <c r="AL35" s="65">
        <v>734973</v>
      </c>
      <c r="AM35" s="65">
        <v>25314096</v>
      </c>
      <c r="AN35" s="65">
        <v>462</v>
      </c>
      <c r="AO35" s="65">
        <v>8733</v>
      </c>
      <c r="AP35" s="65">
        <v>20874078</v>
      </c>
      <c r="AQ35" s="65">
        <v>12372</v>
      </c>
      <c r="AR35" s="65">
        <v>0</v>
      </c>
      <c r="AS35" s="65"/>
      <c r="AT35" s="65"/>
      <c r="AU35" s="65"/>
      <c r="AV35" s="65"/>
      <c r="AW35" s="65">
        <v>3469879</v>
      </c>
      <c r="AX35" s="65"/>
      <c r="AY35" s="65">
        <v>3203055</v>
      </c>
      <c r="AZ35" s="65"/>
      <c r="BA35" s="65"/>
      <c r="BB35" s="65">
        <v>196824</v>
      </c>
      <c r="BC35" s="65">
        <v>0</v>
      </c>
      <c r="BD35" s="65">
        <v>0</v>
      </c>
      <c r="BE35" s="65">
        <v>3203055</v>
      </c>
      <c r="BF35" s="65">
        <v>0</v>
      </c>
      <c r="BG35" s="65"/>
      <c r="BH35" s="65">
        <v>70000</v>
      </c>
      <c r="BI35" s="65">
        <v>0</v>
      </c>
      <c r="BJ35" s="65"/>
      <c r="BK35" s="65"/>
      <c r="BL35" s="65"/>
      <c r="BM35" s="65">
        <v>0</v>
      </c>
      <c r="BN35" s="65">
        <v>18</v>
      </c>
      <c r="BO35" s="65">
        <v>21844217</v>
      </c>
      <c r="BP35" s="65">
        <v>0</v>
      </c>
      <c r="BQ35" s="65">
        <v>21706011</v>
      </c>
      <c r="BR35" s="65">
        <v>138188</v>
      </c>
      <c r="BS35" s="65">
        <v>0</v>
      </c>
      <c r="BT35" s="65"/>
      <c r="BU35" s="65"/>
      <c r="BV35" s="65"/>
      <c r="BW35" s="65"/>
      <c r="BX35" s="65"/>
      <c r="BY35" s="65"/>
      <c r="BZ35" s="65">
        <v>25314096</v>
      </c>
      <c r="CA35" s="65">
        <v>0</v>
      </c>
      <c r="CB35" s="65">
        <v>0</v>
      </c>
      <c r="CC35" s="65">
        <v>16500</v>
      </c>
      <c r="CD35" s="65"/>
      <c r="CE35" s="65">
        <v>2964275</v>
      </c>
      <c r="CF35" s="65"/>
      <c r="CG35" s="65"/>
      <c r="CH35" s="56"/>
      <c r="CI35" s="65">
        <v>89</v>
      </c>
      <c r="CJ35" s="65">
        <v>0</v>
      </c>
      <c r="CK35" s="65">
        <v>89</v>
      </c>
      <c r="CL35" s="65">
        <v>0</v>
      </c>
      <c r="CM35" s="65">
        <v>0</v>
      </c>
      <c r="CN35" s="65">
        <v>38894</v>
      </c>
      <c r="CO35" s="65">
        <v>4750</v>
      </c>
      <c r="CP35" s="65">
        <v>0</v>
      </c>
      <c r="CQ35" s="65">
        <v>34144</v>
      </c>
    </row>
    <row r="36" spans="1:95">
      <c r="A36" s="55" t="s">
        <v>552</v>
      </c>
      <c r="B36" s="55">
        <v>20009</v>
      </c>
      <c r="C36" s="54" t="s">
        <v>545</v>
      </c>
      <c r="D36" s="66">
        <v>73052</v>
      </c>
      <c r="E36" s="65">
        <v>360990</v>
      </c>
      <c r="F36" s="65">
        <v>10407</v>
      </c>
      <c r="G36" s="65">
        <v>547</v>
      </c>
      <c r="H36" s="65">
        <v>0</v>
      </c>
      <c r="I36" s="65">
        <v>490839</v>
      </c>
      <c r="J36" s="65">
        <v>1278850</v>
      </c>
      <c r="K36" s="65">
        <v>1278850</v>
      </c>
      <c r="L36" s="65">
        <v>1073441</v>
      </c>
      <c r="M36" s="65">
        <v>3210690</v>
      </c>
      <c r="N36" s="65">
        <v>6967797</v>
      </c>
      <c r="O36" s="65">
        <v>2721627</v>
      </c>
      <c r="P36" s="65">
        <v>0</v>
      </c>
      <c r="Q36" s="65">
        <v>1639840</v>
      </c>
      <c r="R36" s="65">
        <v>0</v>
      </c>
      <c r="S36" s="65">
        <v>6</v>
      </c>
      <c r="T36" s="65">
        <v>3757107</v>
      </c>
      <c r="U36" s="65">
        <v>1278850</v>
      </c>
      <c r="V36" s="65">
        <v>0</v>
      </c>
      <c r="W36" s="65">
        <v>607909</v>
      </c>
      <c r="X36" s="65">
        <v>584378</v>
      </c>
      <c r="Y36" s="65">
        <v>6013</v>
      </c>
      <c r="Z36" s="65">
        <v>0</v>
      </c>
      <c r="AA36" s="65">
        <v>0</v>
      </c>
      <c r="AB36" s="65">
        <v>0</v>
      </c>
      <c r="AC36" s="65">
        <v>0</v>
      </c>
      <c r="AD36" s="65">
        <v>0</v>
      </c>
      <c r="AE36" s="65">
        <v>0</v>
      </c>
      <c r="AF36" s="65">
        <v>50000</v>
      </c>
      <c r="AG36" s="65">
        <v>19405</v>
      </c>
      <c r="AH36" s="65">
        <v>0</v>
      </c>
      <c r="AI36" s="65">
        <v>0</v>
      </c>
      <c r="AJ36" s="65">
        <v>0</v>
      </c>
      <c r="AK36" s="65">
        <v>6024</v>
      </c>
      <c r="AL36" s="65">
        <v>49947994</v>
      </c>
      <c r="AM36" s="65">
        <v>467936048</v>
      </c>
      <c r="AN36" s="65">
        <v>1840</v>
      </c>
      <c r="AO36" s="65">
        <v>880</v>
      </c>
      <c r="AP36" s="65">
        <v>417552620</v>
      </c>
      <c r="AQ36" s="65">
        <v>351354</v>
      </c>
      <c r="AR36" s="65">
        <v>136</v>
      </c>
      <c r="AS36" s="65">
        <v>0</v>
      </c>
      <c r="AT36" s="65">
        <v>0</v>
      </c>
      <c r="AU36" s="65">
        <v>0</v>
      </c>
      <c r="AV36" s="65">
        <v>0</v>
      </c>
      <c r="AW36" s="65">
        <v>22481436</v>
      </c>
      <c r="AX36" s="65">
        <v>3750000</v>
      </c>
      <c r="AY36" s="65">
        <v>21223</v>
      </c>
      <c r="AZ36" s="65">
        <v>0</v>
      </c>
      <c r="BA36" s="65">
        <v>0</v>
      </c>
      <c r="BB36" s="65">
        <v>20742963</v>
      </c>
      <c r="BC36" s="65">
        <v>0</v>
      </c>
      <c r="BD36" s="65">
        <v>0</v>
      </c>
      <c r="BE36" s="65">
        <v>21223</v>
      </c>
      <c r="BF36" s="65">
        <v>0</v>
      </c>
      <c r="BG36" s="65">
        <v>0</v>
      </c>
      <c r="BH36" s="65">
        <v>1717250</v>
      </c>
      <c r="BI36" s="65">
        <v>8785</v>
      </c>
      <c r="BJ36" s="65">
        <v>0</v>
      </c>
      <c r="BK36" s="65">
        <v>0</v>
      </c>
      <c r="BL36" s="65">
        <v>4998035</v>
      </c>
      <c r="BM36" s="65">
        <v>0</v>
      </c>
      <c r="BN36" s="65">
        <v>18807</v>
      </c>
      <c r="BO36" s="65">
        <v>441704612</v>
      </c>
      <c r="BP36" s="65">
        <v>0</v>
      </c>
      <c r="BQ36" s="65">
        <v>435054684</v>
      </c>
      <c r="BR36" s="65">
        <v>1624301</v>
      </c>
      <c r="BS36" s="65">
        <v>0</v>
      </c>
      <c r="BT36" s="65">
        <v>0</v>
      </c>
      <c r="BU36" s="65">
        <v>0</v>
      </c>
      <c r="BV36" s="65">
        <v>0</v>
      </c>
      <c r="BW36" s="65">
        <v>0</v>
      </c>
      <c r="BX36" s="65">
        <v>0</v>
      </c>
      <c r="BY36" s="65">
        <v>0</v>
      </c>
      <c r="BZ36" s="65">
        <v>467936048</v>
      </c>
      <c r="CA36" s="65">
        <v>0</v>
      </c>
      <c r="CB36" s="65">
        <v>5795</v>
      </c>
      <c r="CC36" s="65">
        <v>0</v>
      </c>
      <c r="CD36" s="65">
        <v>0</v>
      </c>
      <c r="CE36" s="65">
        <v>113411399</v>
      </c>
      <c r="CF36" s="65">
        <v>0</v>
      </c>
      <c r="CG36" s="65">
        <v>0</v>
      </c>
      <c r="CH36" s="56" t="s">
        <v>538</v>
      </c>
      <c r="CI36" s="65">
        <v>0</v>
      </c>
      <c r="CJ36" s="65">
        <v>0</v>
      </c>
      <c r="CK36" s="65">
        <v>13</v>
      </c>
      <c r="CL36" s="65">
        <v>0</v>
      </c>
      <c r="CM36" s="65">
        <v>13</v>
      </c>
      <c r="CN36" s="65">
        <v>1507723</v>
      </c>
      <c r="CO36" s="65">
        <v>1507723</v>
      </c>
      <c r="CP36" s="65">
        <v>0</v>
      </c>
      <c r="CQ36" s="65">
        <v>0</v>
      </c>
    </row>
    <row r="37" spans="1:95">
      <c r="A37" s="55" t="s">
        <v>554</v>
      </c>
      <c r="B37" s="55">
        <v>20001</v>
      </c>
      <c r="C37" s="54" t="s">
        <v>537</v>
      </c>
      <c r="D37" s="66">
        <v>73052</v>
      </c>
      <c r="E37" s="65">
        <v>689743</v>
      </c>
      <c r="F37" s="65">
        <v>1739546</v>
      </c>
      <c r="G37" s="65">
        <v>5338940</v>
      </c>
      <c r="H37" s="65">
        <v>0</v>
      </c>
      <c r="I37" s="65">
        <v>-157153</v>
      </c>
      <c r="J37" s="65">
        <v>8825233</v>
      </c>
      <c r="K37" s="65">
        <v>8825233</v>
      </c>
      <c r="L37" s="65">
        <v>408377</v>
      </c>
      <c r="M37" s="65">
        <v>3926660</v>
      </c>
      <c r="N37" s="65">
        <v>16202068</v>
      </c>
      <c r="O37" s="65">
        <v>4520219</v>
      </c>
      <c r="P37" s="65">
        <v>144758</v>
      </c>
      <c r="Q37" s="65">
        <v>9514976</v>
      </c>
      <c r="R37" s="65">
        <v>202159</v>
      </c>
      <c r="S37" s="65">
        <v>407623</v>
      </c>
      <c r="T37" s="65">
        <v>12275408</v>
      </c>
      <c r="U37" s="65">
        <v>8806667</v>
      </c>
      <c r="V37" s="65">
        <v>-18566</v>
      </c>
      <c r="W37" s="65">
        <v>3112451</v>
      </c>
      <c r="X37" s="65">
        <v>857179</v>
      </c>
      <c r="Y37" s="65">
        <v>1481350</v>
      </c>
      <c r="Z37" s="65">
        <v>13801</v>
      </c>
      <c r="AA37" s="65">
        <v>376518</v>
      </c>
      <c r="AB37" s="65">
        <v>0</v>
      </c>
      <c r="AC37" s="65">
        <v>390319</v>
      </c>
      <c r="AD37" s="65">
        <v>268848</v>
      </c>
      <c r="AE37" s="65">
        <v>0</v>
      </c>
      <c r="AF37" s="65">
        <v>2030614</v>
      </c>
      <c r="AG37" s="65">
        <v>30384</v>
      </c>
      <c r="AH37" s="65">
        <v>70310849</v>
      </c>
      <c r="AI37" s="65">
        <v>998188</v>
      </c>
      <c r="AJ37" s="65">
        <v>28702775</v>
      </c>
      <c r="AK37" s="65">
        <v>285136</v>
      </c>
      <c r="AL37" s="65">
        <v>944453148</v>
      </c>
      <c r="AM37" s="65">
        <v>1590463772</v>
      </c>
      <c r="AN37" s="65">
        <v>0</v>
      </c>
      <c r="AO37" s="65">
        <v>251533</v>
      </c>
      <c r="AP37" s="65">
        <v>530115655</v>
      </c>
      <c r="AQ37" s="65">
        <v>5725932</v>
      </c>
      <c r="AR37" s="65">
        <v>194617</v>
      </c>
      <c r="AS37" s="65">
        <v>0</v>
      </c>
      <c r="AT37" s="65"/>
      <c r="AU37" s="65"/>
      <c r="AV37" s="65"/>
      <c r="AW37" s="65">
        <v>93500751</v>
      </c>
      <c r="AX37" s="65">
        <v>10737276</v>
      </c>
      <c r="AY37" s="65">
        <v>33930139</v>
      </c>
      <c r="AZ37" s="65">
        <v>0</v>
      </c>
      <c r="BA37" s="65">
        <v>0</v>
      </c>
      <c r="BB37" s="65">
        <v>22082170</v>
      </c>
      <c r="BC37" s="65">
        <v>32555135</v>
      </c>
      <c r="BD37" s="65"/>
      <c r="BE37" s="65">
        <v>70236365</v>
      </c>
      <c r="BF37" s="65">
        <v>3751091</v>
      </c>
      <c r="BG37" s="65"/>
      <c r="BH37" s="65">
        <v>1182216</v>
      </c>
      <c r="BI37" s="65">
        <v>0</v>
      </c>
      <c r="BJ37" s="65">
        <v>0</v>
      </c>
      <c r="BK37" s="65">
        <v>0</v>
      </c>
      <c r="BL37" s="65">
        <v>2879055</v>
      </c>
      <c r="BM37" s="65">
        <v>0</v>
      </c>
      <c r="BN37" s="65">
        <v>0</v>
      </c>
      <c r="BO37" s="65">
        <v>1485996589</v>
      </c>
      <c r="BP37" s="65">
        <v>55576029</v>
      </c>
      <c r="BQ37" s="65">
        <v>1419026504</v>
      </c>
      <c r="BR37" s="65">
        <v>8056700</v>
      </c>
      <c r="BS37" s="65">
        <v>458301</v>
      </c>
      <c r="BT37" s="65">
        <v>28132</v>
      </c>
      <c r="BU37" s="65">
        <v>27670</v>
      </c>
      <c r="BV37" s="65">
        <v>0</v>
      </c>
      <c r="BW37" s="65">
        <v>229156</v>
      </c>
      <c r="BX37" s="65">
        <v>88514</v>
      </c>
      <c r="BY37" s="65">
        <v>84840</v>
      </c>
      <c r="BZ37" s="65">
        <v>1590463772</v>
      </c>
      <c r="CA37" s="65">
        <v>6667060</v>
      </c>
      <c r="CB37" s="65">
        <v>7785</v>
      </c>
      <c r="CC37" s="65">
        <v>30929</v>
      </c>
      <c r="CD37" s="65">
        <v>0</v>
      </c>
      <c r="CE37" s="65">
        <v>0</v>
      </c>
      <c r="CF37" s="65">
        <v>0</v>
      </c>
      <c r="CG37" s="65">
        <v>0</v>
      </c>
      <c r="CH37" s="56" t="s">
        <v>538</v>
      </c>
      <c r="CI37" s="65">
        <v>0</v>
      </c>
      <c r="CJ37" s="65">
        <v>0</v>
      </c>
      <c r="CK37" s="65">
        <v>0</v>
      </c>
      <c r="CL37" s="65">
        <v>0</v>
      </c>
      <c r="CM37" s="65">
        <v>0</v>
      </c>
      <c r="CN37" s="65">
        <v>8615242</v>
      </c>
      <c r="CO37" s="65">
        <v>8007268</v>
      </c>
      <c r="CP37" s="65">
        <v>0</v>
      </c>
      <c r="CQ37" s="65">
        <v>607974</v>
      </c>
    </row>
    <row r="38" spans="1:95">
      <c r="A38" s="55" t="s">
        <v>554</v>
      </c>
      <c r="B38" s="55">
        <v>20002</v>
      </c>
      <c r="C38" s="54" t="s">
        <v>539</v>
      </c>
      <c r="D38" s="66">
        <v>73052</v>
      </c>
      <c r="E38" s="65">
        <v>1016967</v>
      </c>
      <c r="F38" s="65">
        <v>-327558</v>
      </c>
      <c r="G38" s="65">
        <v>62713</v>
      </c>
      <c r="H38" s="65"/>
      <c r="I38" s="65">
        <v>269221</v>
      </c>
      <c r="J38" s="65">
        <v>3668734</v>
      </c>
      <c r="K38" s="65">
        <v>3668734</v>
      </c>
      <c r="L38" s="65">
        <v>1234508</v>
      </c>
      <c r="M38" s="65">
        <v>6285309</v>
      </c>
      <c r="N38" s="65">
        <v>13737088</v>
      </c>
      <c r="O38" s="65">
        <v>6158169</v>
      </c>
      <c r="P38" s="65">
        <v>0</v>
      </c>
      <c r="Q38" s="65">
        <v>4685701</v>
      </c>
      <c r="R38" s="65"/>
      <c r="S38" s="65">
        <v>3</v>
      </c>
      <c r="T38" s="65">
        <v>7451779</v>
      </c>
      <c r="U38" s="65">
        <v>3681895</v>
      </c>
      <c r="V38" s="65">
        <v>13161</v>
      </c>
      <c r="W38" s="65">
        <v>938437</v>
      </c>
      <c r="X38" s="65">
        <v>1107368</v>
      </c>
      <c r="Y38" s="65">
        <v>38</v>
      </c>
      <c r="Z38" s="65"/>
      <c r="AA38" s="65"/>
      <c r="AB38" s="65"/>
      <c r="AC38" s="65"/>
      <c r="AD38" s="65"/>
      <c r="AE38" s="65"/>
      <c r="AF38" s="65">
        <v>3673529</v>
      </c>
      <c r="AG38" s="65"/>
      <c r="AH38" s="65">
        <v>166166</v>
      </c>
      <c r="AI38" s="65">
        <v>33363364</v>
      </c>
      <c r="AJ38" s="65">
        <v>13067991</v>
      </c>
      <c r="AK38" s="65">
        <v>364</v>
      </c>
      <c r="AL38" s="65">
        <v>14857922</v>
      </c>
      <c r="AM38" s="65">
        <v>876958769</v>
      </c>
      <c r="AN38" s="65"/>
      <c r="AO38" s="65">
        <v>387687</v>
      </c>
      <c r="AP38" s="65">
        <v>810139003</v>
      </c>
      <c r="AQ38" s="65">
        <v>1242105</v>
      </c>
      <c r="AR38" s="65">
        <v>5092</v>
      </c>
      <c r="AS38" s="65">
        <v>0</v>
      </c>
      <c r="AT38" s="65"/>
      <c r="AU38" s="65"/>
      <c r="AV38" s="65"/>
      <c r="AW38" s="65">
        <v>49472332</v>
      </c>
      <c r="AX38" s="65"/>
      <c r="AY38" s="65"/>
      <c r="AZ38" s="65"/>
      <c r="BA38" s="65"/>
      <c r="BB38" s="65"/>
      <c r="BC38" s="65">
        <v>45190703</v>
      </c>
      <c r="BD38" s="65"/>
      <c r="BE38" s="65">
        <v>48842332</v>
      </c>
      <c r="BF38" s="65">
        <v>3651629</v>
      </c>
      <c r="BG38" s="65"/>
      <c r="BH38" s="65">
        <v>630000</v>
      </c>
      <c r="BI38" s="65"/>
      <c r="BJ38" s="65"/>
      <c r="BK38" s="65"/>
      <c r="BL38" s="65">
        <v>2000000</v>
      </c>
      <c r="BM38" s="65"/>
      <c r="BN38" s="65"/>
      <c r="BO38" s="65">
        <v>827420639</v>
      </c>
      <c r="BP38" s="65"/>
      <c r="BQ38" s="65">
        <v>820950063</v>
      </c>
      <c r="BR38" s="65">
        <v>4470576</v>
      </c>
      <c r="BS38" s="65"/>
      <c r="BT38" s="65"/>
      <c r="BU38" s="65">
        <v>5000</v>
      </c>
      <c r="BV38" s="65"/>
      <c r="BW38" s="65">
        <v>65798</v>
      </c>
      <c r="BX38" s="65">
        <v>60798</v>
      </c>
      <c r="BY38" s="65"/>
      <c r="BZ38" s="65">
        <v>876958769</v>
      </c>
      <c r="CA38" s="65"/>
      <c r="CB38" s="65">
        <v>6776</v>
      </c>
      <c r="CC38" s="65">
        <v>48770</v>
      </c>
      <c r="CD38" s="65"/>
      <c r="CE38" s="65">
        <v>47272824</v>
      </c>
      <c r="CF38" s="65"/>
      <c r="CG38" s="65"/>
      <c r="CH38" s="56"/>
      <c r="CI38" s="65"/>
      <c r="CJ38" s="65"/>
      <c r="CK38" s="65">
        <v>6453</v>
      </c>
      <c r="CL38" s="65"/>
      <c r="CM38" s="65">
        <v>6453</v>
      </c>
      <c r="CN38" s="65">
        <v>31358320</v>
      </c>
      <c r="CO38" s="65">
        <v>31358320</v>
      </c>
      <c r="CP38" s="65"/>
      <c r="CQ38" s="65">
        <v>0</v>
      </c>
    </row>
    <row r="39" spans="1:95">
      <c r="A39" s="55" t="s">
        <v>554</v>
      </c>
      <c r="B39" s="55">
        <v>20003</v>
      </c>
      <c r="C39" s="54" t="s">
        <v>540</v>
      </c>
      <c r="D39" s="66">
        <v>73052</v>
      </c>
      <c r="E39" s="65">
        <v>283130</v>
      </c>
      <c r="F39" s="65">
        <v>110466</v>
      </c>
      <c r="G39" s="65">
        <v>0</v>
      </c>
      <c r="H39" s="65"/>
      <c r="I39" s="65">
        <v>63913</v>
      </c>
      <c r="J39" s="65">
        <v>1028288</v>
      </c>
      <c r="K39" s="65">
        <v>1028288</v>
      </c>
      <c r="L39" s="65">
        <v>1222967</v>
      </c>
      <c r="M39" s="65">
        <v>2354315</v>
      </c>
      <c r="N39" s="65">
        <v>5171383</v>
      </c>
      <c r="O39" s="65">
        <v>1653614</v>
      </c>
      <c r="P39" s="65">
        <v>5244</v>
      </c>
      <c r="Q39" s="65">
        <v>1311418</v>
      </c>
      <c r="R39" s="65">
        <v>28865</v>
      </c>
      <c r="S39" s="65">
        <v>0</v>
      </c>
      <c r="T39" s="65">
        <v>2817068</v>
      </c>
      <c r="U39" s="65">
        <v>1028288</v>
      </c>
      <c r="V39" s="65">
        <v>0</v>
      </c>
      <c r="W39" s="65">
        <v>360044</v>
      </c>
      <c r="X39" s="65">
        <v>517022</v>
      </c>
      <c r="Y39" s="65">
        <v>160</v>
      </c>
      <c r="Z39" s="65">
        <v>0</v>
      </c>
      <c r="AA39" s="65">
        <v>0</v>
      </c>
      <c r="AB39" s="65"/>
      <c r="AC39" s="65">
        <v>0</v>
      </c>
      <c r="AD39" s="65">
        <v>0</v>
      </c>
      <c r="AE39" s="65">
        <v>0</v>
      </c>
      <c r="AF39" s="65">
        <v>367315</v>
      </c>
      <c r="AG39" s="65"/>
      <c r="AH39" s="65">
        <v>0</v>
      </c>
      <c r="AI39" s="65"/>
      <c r="AJ39" s="65">
        <v>15905606</v>
      </c>
      <c r="AK39" s="65">
        <v>8772</v>
      </c>
      <c r="AL39" s="65">
        <v>11110175</v>
      </c>
      <c r="AM39" s="65">
        <v>369035326</v>
      </c>
      <c r="AN39" s="65">
        <v>2486</v>
      </c>
      <c r="AO39" s="65">
        <v>0</v>
      </c>
      <c r="AP39" s="65">
        <v>340969028</v>
      </c>
      <c r="AQ39" s="65">
        <v>562438</v>
      </c>
      <c r="AR39" s="65">
        <v>0</v>
      </c>
      <c r="AS39" s="65">
        <v>0</v>
      </c>
      <c r="AT39" s="65">
        <v>0</v>
      </c>
      <c r="AU39" s="65">
        <v>0</v>
      </c>
      <c r="AV39" s="65">
        <v>0</v>
      </c>
      <c r="AW39" s="65">
        <v>20797668</v>
      </c>
      <c r="AX39" s="65">
        <v>0</v>
      </c>
      <c r="AY39" s="65">
        <v>0</v>
      </c>
      <c r="AZ39" s="65">
        <v>0</v>
      </c>
      <c r="BA39" s="65">
        <v>101842</v>
      </c>
      <c r="BB39" s="65">
        <v>1028288</v>
      </c>
      <c r="BC39" s="65">
        <v>19629729</v>
      </c>
      <c r="BD39" s="65">
        <v>0</v>
      </c>
      <c r="BE39" s="65">
        <v>15361058</v>
      </c>
      <c r="BF39" s="65">
        <v>-4268671</v>
      </c>
      <c r="BG39" s="65">
        <v>0</v>
      </c>
      <c r="BH39" s="65">
        <v>4306480</v>
      </c>
      <c r="BI39" s="65">
        <v>282632</v>
      </c>
      <c r="BJ39" s="65">
        <v>0</v>
      </c>
      <c r="BK39" s="65"/>
      <c r="BL39" s="65">
        <v>343497</v>
      </c>
      <c r="BM39" s="65">
        <v>4355</v>
      </c>
      <c r="BN39" s="65">
        <v>11931</v>
      </c>
      <c r="BO39" s="65">
        <v>348234690</v>
      </c>
      <c r="BP39" s="65">
        <v>750000</v>
      </c>
      <c r="BQ39" s="65">
        <v>344816756</v>
      </c>
      <c r="BR39" s="65">
        <v>2025519</v>
      </c>
      <c r="BS39" s="65">
        <v>0</v>
      </c>
      <c r="BT39" s="65"/>
      <c r="BU39" s="65"/>
      <c r="BV39" s="65"/>
      <c r="BW39" s="65">
        <v>2968</v>
      </c>
      <c r="BX39" s="65"/>
      <c r="BY39" s="65">
        <v>2968</v>
      </c>
      <c r="BZ39" s="65">
        <v>369035326</v>
      </c>
      <c r="CA39" s="65">
        <v>54144</v>
      </c>
      <c r="CB39" s="65">
        <v>55362</v>
      </c>
      <c r="CC39" s="65">
        <v>0</v>
      </c>
      <c r="CD39" s="65"/>
      <c r="CE39" s="65">
        <v>565034</v>
      </c>
      <c r="CF39" s="65"/>
      <c r="CG39" s="65"/>
      <c r="CH39" s="56"/>
      <c r="CI39" s="65"/>
      <c r="CJ39" s="65"/>
      <c r="CK39" s="65">
        <v>162</v>
      </c>
      <c r="CL39" s="65"/>
      <c r="CM39" s="65">
        <v>162</v>
      </c>
      <c r="CN39" s="65">
        <v>14613885</v>
      </c>
      <c r="CO39" s="65">
        <v>14593062</v>
      </c>
      <c r="CP39" s="65">
        <v>0</v>
      </c>
      <c r="CQ39" s="65">
        <v>20823</v>
      </c>
    </row>
    <row r="40" spans="1:95">
      <c r="A40" s="55" t="s">
        <v>554</v>
      </c>
      <c r="B40" s="55">
        <v>20004</v>
      </c>
      <c r="C40" s="54" t="s">
        <v>541</v>
      </c>
      <c r="D40" s="66">
        <v>73052</v>
      </c>
      <c r="E40" s="65">
        <v>395221</v>
      </c>
      <c r="F40" s="65">
        <v>194993</v>
      </c>
      <c r="G40" s="65">
        <v>0</v>
      </c>
      <c r="H40" s="65">
        <v>0</v>
      </c>
      <c r="I40" s="65">
        <v>154651</v>
      </c>
      <c r="J40" s="65">
        <v>2414414</v>
      </c>
      <c r="K40" s="65">
        <v>2414414</v>
      </c>
      <c r="L40" s="65">
        <v>4234196</v>
      </c>
      <c r="M40" s="65">
        <v>5876265</v>
      </c>
      <c r="N40" s="65">
        <v>14426940</v>
      </c>
      <c r="O40" s="65">
        <v>2653118</v>
      </c>
      <c r="P40" s="65">
        <v>0</v>
      </c>
      <c r="Q40" s="65">
        <v>2809635</v>
      </c>
      <c r="R40" s="65">
        <v>3518</v>
      </c>
      <c r="S40" s="65">
        <v>151</v>
      </c>
      <c r="T40" s="65">
        <v>8550675</v>
      </c>
      <c r="U40" s="65">
        <v>2414414</v>
      </c>
      <c r="V40" s="65">
        <v>0</v>
      </c>
      <c r="W40" s="65">
        <v>933495</v>
      </c>
      <c r="X40" s="65">
        <v>1011048</v>
      </c>
      <c r="Y40" s="65">
        <v>1053341</v>
      </c>
      <c r="Z40" s="65">
        <v>0</v>
      </c>
      <c r="AA40" s="65">
        <v>0</v>
      </c>
      <c r="AB40" s="65">
        <v>0</v>
      </c>
      <c r="AC40" s="65">
        <v>0</v>
      </c>
      <c r="AD40" s="65">
        <v>0</v>
      </c>
      <c r="AE40" s="65">
        <v>0</v>
      </c>
      <c r="AF40" s="65">
        <v>14572834</v>
      </c>
      <c r="AG40" s="65">
        <v>0</v>
      </c>
      <c r="AH40" s="65">
        <v>0</v>
      </c>
      <c r="AI40" s="65">
        <v>0</v>
      </c>
      <c r="AJ40" s="65">
        <v>79096412</v>
      </c>
      <c r="AK40" s="65">
        <v>15212</v>
      </c>
      <c r="AL40" s="65">
        <v>5579193</v>
      </c>
      <c r="AM40" s="65">
        <v>952967072</v>
      </c>
      <c r="AN40" s="65">
        <v>5137</v>
      </c>
      <c r="AO40" s="65">
        <v>138611</v>
      </c>
      <c r="AP40" s="65">
        <v>852687619</v>
      </c>
      <c r="AQ40" s="65">
        <v>867536</v>
      </c>
      <c r="AR40" s="65">
        <v>0</v>
      </c>
      <c r="AS40" s="65">
        <v>0</v>
      </c>
      <c r="AT40" s="65">
        <v>0</v>
      </c>
      <c r="AU40" s="65">
        <v>0</v>
      </c>
      <c r="AV40" s="65">
        <v>0</v>
      </c>
      <c r="AW40" s="65">
        <v>38726183</v>
      </c>
      <c r="AX40" s="65">
        <v>2000000</v>
      </c>
      <c r="AY40" s="65">
        <v>0</v>
      </c>
      <c r="AZ40" s="65">
        <v>0</v>
      </c>
      <c r="BA40" s="65">
        <v>0</v>
      </c>
      <c r="BB40" s="65">
        <v>28177450</v>
      </c>
      <c r="BC40" s="65">
        <v>0</v>
      </c>
      <c r="BD40" s="65">
        <v>0</v>
      </c>
      <c r="BE40" s="65">
        <v>9700689</v>
      </c>
      <c r="BF40" s="65">
        <v>9700689</v>
      </c>
      <c r="BG40" s="65">
        <v>0</v>
      </c>
      <c r="BH40" s="65">
        <v>848044</v>
      </c>
      <c r="BI40" s="65">
        <v>868</v>
      </c>
      <c r="BJ40" s="65">
        <v>0</v>
      </c>
      <c r="BK40" s="65">
        <v>0</v>
      </c>
      <c r="BL40" s="65">
        <v>903688394</v>
      </c>
      <c r="BM40" s="65">
        <v>0</v>
      </c>
      <c r="BN40" s="65">
        <v>0</v>
      </c>
      <c r="BO40" s="65">
        <v>912226786</v>
      </c>
      <c r="BP40" s="65">
        <v>0</v>
      </c>
      <c r="BQ40" s="65">
        <v>3727811</v>
      </c>
      <c r="BR40" s="65">
        <v>4809713</v>
      </c>
      <c r="BS40" s="65">
        <v>0</v>
      </c>
      <c r="BT40" s="65">
        <v>14102</v>
      </c>
      <c r="BU40" s="65">
        <v>0</v>
      </c>
      <c r="BV40" s="65">
        <v>0</v>
      </c>
      <c r="BW40" s="65">
        <v>14102</v>
      </c>
      <c r="BX40" s="65">
        <v>0</v>
      </c>
      <c r="BY40" s="65">
        <v>0</v>
      </c>
      <c r="BZ40" s="65">
        <v>952967072</v>
      </c>
      <c r="CA40" s="65">
        <v>0</v>
      </c>
      <c r="CB40" s="65">
        <v>4518</v>
      </c>
      <c r="CC40" s="65">
        <v>0</v>
      </c>
      <c r="CD40" s="65">
        <v>0</v>
      </c>
      <c r="CE40" s="65">
        <v>0</v>
      </c>
      <c r="CF40" s="65">
        <v>0</v>
      </c>
      <c r="CG40" s="65">
        <v>0</v>
      </c>
      <c r="CH40" s="56" t="s">
        <v>538</v>
      </c>
      <c r="CI40" s="65">
        <v>137</v>
      </c>
      <c r="CJ40" s="65">
        <v>0</v>
      </c>
      <c r="CK40" s="65">
        <v>137</v>
      </c>
      <c r="CL40" s="65">
        <v>0</v>
      </c>
      <c r="CM40" s="65">
        <v>0</v>
      </c>
      <c r="CN40" s="65">
        <v>1112668</v>
      </c>
      <c r="CO40" s="65">
        <v>1112668</v>
      </c>
      <c r="CP40" s="65">
        <v>0</v>
      </c>
      <c r="CQ40" s="65">
        <v>0</v>
      </c>
    </row>
    <row r="41" spans="1:95">
      <c r="A41" s="55" t="s">
        <v>554</v>
      </c>
      <c r="B41" s="55">
        <v>20007</v>
      </c>
      <c r="C41" s="54" t="s">
        <v>542</v>
      </c>
      <c r="D41" s="66">
        <v>73052</v>
      </c>
      <c r="E41" s="65">
        <v>250434</v>
      </c>
      <c r="F41" s="65">
        <v>-86811</v>
      </c>
      <c r="G41" s="65">
        <v>0</v>
      </c>
      <c r="H41" s="65">
        <v>0</v>
      </c>
      <c r="I41" s="65">
        <v>-109449</v>
      </c>
      <c r="J41" s="65">
        <v>887851</v>
      </c>
      <c r="K41" s="65"/>
      <c r="L41" s="65">
        <v>745639</v>
      </c>
      <c r="M41" s="65">
        <v>1929838</v>
      </c>
      <c r="N41" s="65">
        <v>3110622</v>
      </c>
      <c r="O41" s="65">
        <v>1427916</v>
      </c>
      <c r="P41" s="65">
        <v>0</v>
      </c>
      <c r="Q41" s="65">
        <v>1138285</v>
      </c>
      <c r="R41" s="65">
        <v>17580</v>
      </c>
      <c r="S41" s="65">
        <v>2601</v>
      </c>
      <c r="T41" s="65">
        <v>1180784</v>
      </c>
      <c r="U41" s="65"/>
      <c r="V41" s="65"/>
      <c r="W41" s="65">
        <v>322834</v>
      </c>
      <c r="X41" s="65">
        <v>243717</v>
      </c>
      <c r="Y41" s="65">
        <v>30746</v>
      </c>
      <c r="Z41" s="65">
        <v>135756</v>
      </c>
      <c r="AA41" s="65"/>
      <c r="AB41" s="65"/>
      <c r="AC41" s="65">
        <v>135756</v>
      </c>
      <c r="AD41" s="65">
        <v>0</v>
      </c>
      <c r="AE41" s="65"/>
      <c r="AF41" s="65">
        <v>1580866</v>
      </c>
      <c r="AG41" s="65"/>
      <c r="AH41" s="65"/>
      <c r="AI41" s="65"/>
      <c r="AJ41" s="65">
        <v>6379693</v>
      </c>
      <c r="AK41" s="65">
        <v>25611</v>
      </c>
      <c r="AL41" s="65">
        <v>330217</v>
      </c>
      <c r="AM41" s="65">
        <v>183871235</v>
      </c>
      <c r="AN41" s="65"/>
      <c r="AO41" s="65">
        <v>9938</v>
      </c>
      <c r="AP41" s="65">
        <v>175202662</v>
      </c>
      <c r="AQ41" s="65">
        <v>130386</v>
      </c>
      <c r="AR41" s="65">
        <v>6546</v>
      </c>
      <c r="AS41" s="65">
        <v>75039</v>
      </c>
      <c r="AT41" s="65"/>
      <c r="AU41" s="65"/>
      <c r="AV41" s="65"/>
      <c r="AW41" s="65">
        <v>15070546</v>
      </c>
      <c r="AX41" s="65">
        <v>1300000</v>
      </c>
      <c r="AY41" s="65">
        <v>2337913</v>
      </c>
      <c r="AZ41" s="65">
        <v>75039</v>
      </c>
      <c r="BA41" s="65"/>
      <c r="BB41" s="65">
        <v>12087630</v>
      </c>
      <c r="BC41" s="65"/>
      <c r="BD41" s="65"/>
      <c r="BE41" s="65">
        <v>2337913</v>
      </c>
      <c r="BF41" s="65"/>
      <c r="BG41" s="65"/>
      <c r="BH41" s="65">
        <v>569964</v>
      </c>
      <c r="BI41" s="65"/>
      <c r="BJ41" s="65"/>
      <c r="BK41" s="65"/>
      <c r="BL41" s="65"/>
      <c r="BM41" s="65"/>
      <c r="BN41" s="65">
        <v>882</v>
      </c>
      <c r="BO41" s="65">
        <v>167481109</v>
      </c>
      <c r="BP41" s="65">
        <v>4998487</v>
      </c>
      <c r="BQ41" s="65">
        <v>161202889</v>
      </c>
      <c r="BR41" s="65">
        <v>1278851</v>
      </c>
      <c r="BS41" s="65"/>
      <c r="BT41" s="65"/>
      <c r="BU41" s="65"/>
      <c r="BV41" s="65"/>
      <c r="BW41" s="65">
        <v>19580</v>
      </c>
      <c r="BX41" s="65">
        <v>19580</v>
      </c>
      <c r="BY41" s="65"/>
      <c r="BZ41" s="65">
        <v>183871235</v>
      </c>
      <c r="CA41" s="65">
        <v>44505</v>
      </c>
      <c r="CB41" s="65">
        <v>0</v>
      </c>
      <c r="CC41" s="65">
        <v>25055</v>
      </c>
      <c r="CD41" s="65"/>
      <c r="CE41" s="65">
        <v>14807863</v>
      </c>
      <c r="CF41" s="65">
        <v>46122</v>
      </c>
      <c r="CG41" s="65">
        <v>8.09</v>
      </c>
      <c r="CH41" s="56" t="s">
        <v>553</v>
      </c>
      <c r="CI41" s="65">
        <v>249</v>
      </c>
      <c r="CJ41" s="65"/>
      <c r="CK41" s="65">
        <v>15857</v>
      </c>
      <c r="CL41" s="65"/>
      <c r="CM41" s="65">
        <v>15608</v>
      </c>
      <c r="CN41" s="65">
        <v>13823476</v>
      </c>
      <c r="CO41" s="65">
        <v>13823476</v>
      </c>
      <c r="CP41" s="65"/>
      <c r="CQ41" s="65"/>
    </row>
    <row r="42" spans="1:95">
      <c r="A42" s="55" t="s">
        <v>554</v>
      </c>
      <c r="B42" s="55">
        <v>20009</v>
      </c>
      <c r="C42" s="54" t="s">
        <v>545</v>
      </c>
      <c r="D42" s="66">
        <v>73052</v>
      </c>
      <c r="E42" s="65">
        <v>312168</v>
      </c>
      <c r="F42" s="65">
        <v>977</v>
      </c>
      <c r="G42" s="65">
        <v>1764</v>
      </c>
      <c r="H42" s="65">
        <v>0</v>
      </c>
      <c r="I42" s="65">
        <v>-81535</v>
      </c>
      <c r="J42" s="65">
        <v>1106803</v>
      </c>
      <c r="K42" s="65">
        <v>1106803</v>
      </c>
      <c r="L42" s="65">
        <v>1258636</v>
      </c>
      <c r="M42" s="65">
        <v>3324285</v>
      </c>
      <c r="N42" s="65">
        <v>6870532</v>
      </c>
      <c r="O42" s="65">
        <v>2694153</v>
      </c>
      <c r="P42" s="65">
        <v>0</v>
      </c>
      <c r="Q42" s="65">
        <v>1418971</v>
      </c>
      <c r="R42" s="65">
        <v>0</v>
      </c>
      <c r="S42" s="65">
        <v>47</v>
      </c>
      <c r="T42" s="65">
        <v>3546247</v>
      </c>
      <c r="U42" s="65">
        <v>1106803</v>
      </c>
      <c r="V42" s="65">
        <v>0</v>
      </c>
      <c r="W42" s="65">
        <v>1366957</v>
      </c>
      <c r="X42" s="65">
        <v>628504</v>
      </c>
      <c r="Y42" s="65">
        <v>7546</v>
      </c>
      <c r="Z42" s="65">
        <v>0</v>
      </c>
      <c r="AA42" s="65">
        <v>0</v>
      </c>
      <c r="AB42" s="65">
        <v>0</v>
      </c>
      <c r="AC42" s="65">
        <v>0</v>
      </c>
      <c r="AD42" s="65">
        <v>0</v>
      </c>
      <c r="AE42" s="65">
        <v>0</v>
      </c>
      <c r="AF42" s="65">
        <v>87</v>
      </c>
      <c r="AG42" s="65">
        <v>22264</v>
      </c>
      <c r="AH42" s="65">
        <v>0</v>
      </c>
      <c r="AI42" s="65">
        <v>0</v>
      </c>
      <c r="AJ42" s="65">
        <v>0</v>
      </c>
      <c r="AK42" s="65">
        <v>7863</v>
      </c>
      <c r="AL42" s="65">
        <v>48523009</v>
      </c>
      <c r="AM42" s="65">
        <v>481015481</v>
      </c>
      <c r="AN42" s="65">
        <v>3357</v>
      </c>
      <c r="AO42" s="65">
        <v>697</v>
      </c>
      <c r="AP42" s="65">
        <v>432280054</v>
      </c>
      <c r="AQ42" s="65">
        <v>176912</v>
      </c>
      <c r="AR42" s="65">
        <v>89</v>
      </c>
      <c r="AS42" s="65">
        <v>0</v>
      </c>
      <c r="AT42" s="65">
        <v>0</v>
      </c>
      <c r="AU42" s="65">
        <v>0</v>
      </c>
      <c r="AV42" s="65">
        <v>0</v>
      </c>
      <c r="AW42" s="65">
        <v>22311362</v>
      </c>
      <c r="AX42" s="65">
        <v>1550000</v>
      </c>
      <c r="AY42" s="65">
        <v>22988</v>
      </c>
      <c r="AZ42" s="65">
        <v>0</v>
      </c>
      <c r="BA42" s="65">
        <v>0</v>
      </c>
      <c r="BB42" s="65">
        <v>20569152</v>
      </c>
      <c r="BC42" s="65">
        <v>0</v>
      </c>
      <c r="BD42" s="65">
        <v>0</v>
      </c>
      <c r="BE42" s="65">
        <v>24960</v>
      </c>
      <c r="BF42" s="65">
        <v>1972</v>
      </c>
      <c r="BG42" s="65">
        <v>0</v>
      </c>
      <c r="BH42" s="65">
        <v>1717250</v>
      </c>
      <c r="BI42" s="65">
        <v>0</v>
      </c>
      <c r="BJ42" s="65">
        <v>0</v>
      </c>
      <c r="BK42" s="65">
        <v>0</v>
      </c>
      <c r="BL42" s="65">
        <v>14260140</v>
      </c>
      <c r="BM42" s="65">
        <v>0</v>
      </c>
      <c r="BN42" s="65">
        <v>15914</v>
      </c>
      <c r="BO42" s="65">
        <v>457154119</v>
      </c>
      <c r="BP42" s="65">
        <v>0</v>
      </c>
      <c r="BQ42" s="65">
        <v>441233806</v>
      </c>
      <c r="BR42" s="65">
        <v>1644259</v>
      </c>
      <c r="BS42" s="65">
        <v>0</v>
      </c>
      <c r="BT42" s="65">
        <v>0</v>
      </c>
      <c r="BU42" s="65">
        <v>0</v>
      </c>
      <c r="BV42" s="65">
        <v>0</v>
      </c>
      <c r="BW42" s="65">
        <v>0</v>
      </c>
      <c r="BX42" s="65">
        <v>0</v>
      </c>
      <c r="BY42" s="65">
        <v>0</v>
      </c>
      <c r="BZ42" s="65">
        <v>481015481</v>
      </c>
      <c r="CA42" s="65">
        <v>0</v>
      </c>
      <c r="CB42" s="65">
        <v>1149</v>
      </c>
      <c r="CC42" s="65">
        <v>0</v>
      </c>
      <c r="CD42" s="65">
        <v>0</v>
      </c>
      <c r="CE42" s="65">
        <v>119213899</v>
      </c>
      <c r="CF42" s="65"/>
      <c r="CG42" s="65"/>
      <c r="CH42" s="56"/>
      <c r="CI42" s="65"/>
      <c r="CJ42" s="65"/>
      <c r="CK42" s="65">
        <v>13</v>
      </c>
      <c r="CL42" s="65"/>
      <c r="CM42" s="65">
        <v>13</v>
      </c>
      <c r="CN42" s="65">
        <v>2721341</v>
      </c>
      <c r="CO42" s="65">
        <v>2721341</v>
      </c>
      <c r="CP42" s="65"/>
      <c r="CQ42" s="65"/>
    </row>
    <row r="43" spans="1:95">
      <c r="A43" s="55" t="s">
        <v>555</v>
      </c>
      <c r="B43" s="55">
        <v>20001</v>
      </c>
      <c r="C43" s="54" t="s">
        <v>537</v>
      </c>
      <c r="D43" s="66">
        <v>73052</v>
      </c>
      <c r="E43" s="65">
        <v>824418</v>
      </c>
      <c r="F43" s="65">
        <v>1499911</v>
      </c>
      <c r="G43" s="65">
        <v>5475724</v>
      </c>
      <c r="H43" s="65">
        <v>0</v>
      </c>
      <c r="I43" s="65">
        <v>-506429</v>
      </c>
      <c r="J43" s="65">
        <v>9393067</v>
      </c>
      <c r="K43" s="65">
        <v>9393067</v>
      </c>
      <c r="L43" s="65">
        <v>528620</v>
      </c>
      <c r="M43" s="65">
        <v>4036003</v>
      </c>
      <c r="N43" s="65">
        <v>20079331</v>
      </c>
      <c r="O43" s="65">
        <v>4602423</v>
      </c>
      <c r="P43" s="65">
        <v>184688</v>
      </c>
      <c r="Q43" s="65">
        <v>10217485</v>
      </c>
      <c r="R43" s="65">
        <v>203377</v>
      </c>
      <c r="S43" s="65">
        <v>252699</v>
      </c>
      <c r="T43" s="65">
        <v>16043328</v>
      </c>
      <c r="U43" s="65">
        <v>9321611</v>
      </c>
      <c r="V43" s="65">
        <v>-71456</v>
      </c>
      <c r="W43" s="65">
        <v>3193516</v>
      </c>
      <c r="X43" s="65">
        <v>910351</v>
      </c>
      <c r="Y43" s="65">
        <v>1782592</v>
      </c>
      <c r="Z43" s="65">
        <v>6584</v>
      </c>
      <c r="AA43" s="65">
        <v>239972</v>
      </c>
      <c r="AB43" s="65">
        <v>0</v>
      </c>
      <c r="AC43" s="65">
        <v>246556</v>
      </c>
      <c r="AD43" s="65">
        <v>353137</v>
      </c>
      <c r="AE43" s="65">
        <v>0</v>
      </c>
      <c r="AF43" s="65">
        <v>5304165</v>
      </c>
      <c r="AG43" s="65">
        <v>28627</v>
      </c>
      <c r="AH43" s="65">
        <v>71451504</v>
      </c>
      <c r="AI43" s="65">
        <v>3717495</v>
      </c>
      <c r="AJ43" s="65">
        <v>32465450</v>
      </c>
      <c r="AK43" s="65">
        <v>261021</v>
      </c>
      <c r="AL43" s="65">
        <v>844600320</v>
      </c>
      <c r="AM43" s="65">
        <v>1492504087</v>
      </c>
      <c r="AN43" s="65">
        <v>0</v>
      </c>
      <c r="AO43" s="65">
        <v>208439</v>
      </c>
      <c r="AP43" s="65">
        <v>518156924</v>
      </c>
      <c r="AQ43" s="65">
        <v>8150336</v>
      </c>
      <c r="AR43" s="65">
        <v>203195</v>
      </c>
      <c r="AS43" s="65">
        <v>0</v>
      </c>
      <c r="AT43" s="65"/>
      <c r="AU43" s="65"/>
      <c r="AV43" s="65"/>
      <c r="AW43" s="65">
        <v>96714664</v>
      </c>
      <c r="AX43" s="65">
        <v>10136158</v>
      </c>
      <c r="AY43" s="65">
        <v>39072082</v>
      </c>
      <c r="AZ43" s="65">
        <v>0</v>
      </c>
      <c r="BA43" s="65">
        <v>0</v>
      </c>
      <c r="BB43" s="65">
        <v>20831067</v>
      </c>
      <c r="BC43" s="65">
        <v>31878208</v>
      </c>
      <c r="BD43" s="65"/>
      <c r="BE43" s="65">
        <v>74701381</v>
      </c>
      <c r="BF43" s="65">
        <v>3751091</v>
      </c>
      <c r="BG43" s="65"/>
      <c r="BH43" s="65">
        <v>1182216</v>
      </c>
      <c r="BI43" s="65">
        <v>83148</v>
      </c>
      <c r="BJ43" s="65">
        <v>0</v>
      </c>
      <c r="BK43" s="65">
        <v>0</v>
      </c>
      <c r="BL43" s="65">
        <v>10106590</v>
      </c>
      <c r="BM43" s="65">
        <v>0</v>
      </c>
      <c r="BN43" s="65">
        <v>0</v>
      </c>
      <c r="BO43" s="65">
        <v>1385207066</v>
      </c>
      <c r="BP43" s="65">
        <v>51705768</v>
      </c>
      <c r="BQ43" s="65">
        <v>1312732290</v>
      </c>
      <c r="BR43" s="65">
        <v>10307014</v>
      </c>
      <c r="BS43" s="65">
        <v>272256</v>
      </c>
      <c r="BT43" s="65">
        <v>16591</v>
      </c>
      <c r="BU43" s="65">
        <v>21138</v>
      </c>
      <c r="BV43" s="65">
        <v>0</v>
      </c>
      <c r="BW43" s="65">
        <v>446198</v>
      </c>
      <c r="BX43" s="65">
        <v>329668</v>
      </c>
      <c r="BY43" s="65">
        <v>78801</v>
      </c>
      <c r="BZ43" s="65">
        <v>1492504087</v>
      </c>
      <c r="CA43" s="65">
        <v>7320273</v>
      </c>
      <c r="CB43" s="65">
        <v>8755</v>
      </c>
      <c r="CC43" s="65">
        <v>27890</v>
      </c>
      <c r="CD43" s="65">
        <v>0</v>
      </c>
      <c r="CE43" s="65"/>
      <c r="CF43" s="65"/>
      <c r="CG43" s="65"/>
      <c r="CH43" s="56"/>
      <c r="CI43" s="65">
        <v>0</v>
      </c>
      <c r="CJ43" s="65">
        <v>0</v>
      </c>
      <c r="CK43" s="65">
        <v>0</v>
      </c>
      <c r="CL43" s="65">
        <v>0</v>
      </c>
      <c r="CM43" s="65">
        <v>0</v>
      </c>
      <c r="CN43" s="65">
        <v>11323298</v>
      </c>
      <c r="CO43" s="65">
        <v>10866317</v>
      </c>
      <c r="CP43" s="65">
        <v>0</v>
      </c>
      <c r="CQ43" s="65">
        <v>456981</v>
      </c>
    </row>
    <row r="44" spans="1:95">
      <c r="A44" s="55" t="s">
        <v>555</v>
      </c>
      <c r="B44" s="55">
        <v>20002</v>
      </c>
      <c r="C44" s="54" t="s">
        <v>539</v>
      </c>
      <c r="D44" s="66">
        <v>73052</v>
      </c>
      <c r="E44" s="65">
        <v>1025030</v>
      </c>
      <c r="F44" s="65">
        <v>-235534</v>
      </c>
      <c r="G44" s="65">
        <v>25293</v>
      </c>
      <c r="H44" s="65"/>
      <c r="I44" s="65">
        <v>212375</v>
      </c>
      <c r="J44" s="65">
        <v>3626386</v>
      </c>
      <c r="K44" s="65">
        <v>3626386</v>
      </c>
      <c r="L44" s="65">
        <v>1353348</v>
      </c>
      <c r="M44" s="65">
        <v>6110035</v>
      </c>
      <c r="N44" s="65">
        <v>15155721</v>
      </c>
      <c r="O44" s="65">
        <v>6128074</v>
      </c>
      <c r="P44" s="65">
        <v>0</v>
      </c>
      <c r="Q44" s="65">
        <v>4651416</v>
      </c>
      <c r="R44" s="65">
        <v>0</v>
      </c>
      <c r="S44" s="65">
        <v>2400</v>
      </c>
      <c r="T44" s="65">
        <v>9045686</v>
      </c>
      <c r="U44" s="65">
        <v>3604885</v>
      </c>
      <c r="V44" s="65">
        <v>-21501</v>
      </c>
      <c r="W44" s="65">
        <v>1052541</v>
      </c>
      <c r="X44" s="65">
        <v>1371387</v>
      </c>
      <c r="Y44" s="65">
        <v>899</v>
      </c>
      <c r="Z44" s="65"/>
      <c r="AA44" s="65"/>
      <c r="AB44" s="65"/>
      <c r="AC44" s="65"/>
      <c r="AD44" s="65"/>
      <c r="AE44" s="65"/>
      <c r="AF44" s="65">
        <v>5611867</v>
      </c>
      <c r="AG44" s="65"/>
      <c r="AH44" s="65">
        <v>128459</v>
      </c>
      <c r="AI44" s="65">
        <v>33448271</v>
      </c>
      <c r="AJ44" s="65">
        <v>13269682</v>
      </c>
      <c r="AK44" s="65">
        <v>506</v>
      </c>
      <c r="AL44" s="65">
        <v>3073766</v>
      </c>
      <c r="AM44" s="65">
        <v>782084385</v>
      </c>
      <c r="AN44" s="65"/>
      <c r="AO44" s="65">
        <v>183602</v>
      </c>
      <c r="AP44" s="65">
        <v>724437903</v>
      </c>
      <c r="AQ44" s="65">
        <v>1924044</v>
      </c>
      <c r="AR44" s="65">
        <v>2692</v>
      </c>
      <c r="AS44" s="65">
        <v>0</v>
      </c>
      <c r="AT44" s="65"/>
      <c r="AU44" s="65"/>
      <c r="AV44" s="65"/>
      <c r="AW44" s="65">
        <v>49477217</v>
      </c>
      <c r="AX44" s="65"/>
      <c r="AY44" s="65"/>
      <c r="AZ44" s="65"/>
      <c r="BA44" s="65"/>
      <c r="BB44" s="65"/>
      <c r="BC44" s="65">
        <v>45170524</v>
      </c>
      <c r="BD44" s="65"/>
      <c r="BE44" s="65">
        <v>48847217</v>
      </c>
      <c r="BF44" s="65">
        <v>3676693</v>
      </c>
      <c r="BG44" s="65"/>
      <c r="BH44" s="65">
        <v>630000</v>
      </c>
      <c r="BI44" s="65">
        <v>38881</v>
      </c>
      <c r="BJ44" s="65"/>
      <c r="BK44" s="65"/>
      <c r="BL44" s="65">
        <v>2000000</v>
      </c>
      <c r="BM44" s="65"/>
      <c r="BN44" s="65"/>
      <c r="BO44" s="65">
        <v>732555091</v>
      </c>
      <c r="BP44" s="65"/>
      <c r="BQ44" s="65">
        <v>724104660</v>
      </c>
      <c r="BR44" s="65">
        <v>6411550</v>
      </c>
      <c r="BS44" s="65"/>
      <c r="BT44" s="65"/>
      <c r="BU44" s="65">
        <v>4000</v>
      </c>
      <c r="BV44" s="65"/>
      <c r="BW44" s="65">
        <v>52077</v>
      </c>
      <c r="BX44" s="65">
        <v>48077</v>
      </c>
      <c r="BY44" s="65"/>
      <c r="BZ44" s="65">
        <v>782084385</v>
      </c>
      <c r="CA44" s="65"/>
      <c r="CB44" s="65">
        <v>3593</v>
      </c>
      <c r="CC44" s="65">
        <v>0</v>
      </c>
      <c r="CD44" s="65"/>
      <c r="CE44" s="65">
        <v>38180700</v>
      </c>
      <c r="CF44" s="65"/>
      <c r="CG44" s="65"/>
      <c r="CH44" s="56"/>
      <c r="CI44" s="65"/>
      <c r="CJ44" s="65"/>
      <c r="CK44" s="65">
        <v>6453</v>
      </c>
      <c r="CL44" s="65"/>
      <c r="CM44" s="65">
        <v>6453</v>
      </c>
      <c r="CN44" s="65">
        <v>27284705</v>
      </c>
      <c r="CO44" s="65">
        <v>27284705</v>
      </c>
      <c r="CP44" s="65"/>
      <c r="CQ44" s="65">
        <v>0</v>
      </c>
    </row>
    <row r="45" spans="1:95">
      <c r="A45" s="55" t="s">
        <v>555</v>
      </c>
      <c r="B45" s="55">
        <v>20003</v>
      </c>
      <c r="C45" s="54" t="s">
        <v>540</v>
      </c>
      <c r="D45" s="66">
        <v>73052</v>
      </c>
      <c r="E45" s="65">
        <v>382607</v>
      </c>
      <c r="F45" s="65">
        <v>-5533</v>
      </c>
      <c r="G45" s="65">
        <v>0</v>
      </c>
      <c r="H45" s="65"/>
      <c r="I45" s="65">
        <v>-272467</v>
      </c>
      <c r="J45" s="65">
        <v>1360865</v>
      </c>
      <c r="K45" s="65">
        <v>1360865</v>
      </c>
      <c r="L45" s="65">
        <v>1265628</v>
      </c>
      <c r="M45" s="65">
        <v>2522991</v>
      </c>
      <c r="N45" s="65">
        <v>6181556</v>
      </c>
      <c r="O45" s="65">
        <v>1869887</v>
      </c>
      <c r="P45" s="65">
        <v>0</v>
      </c>
      <c r="Q45" s="65">
        <v>1743472</v>
      </c>
      <c r="R45" s="65">
        <v>29530</v>
      </c>
      <c r="S45" s="65">
        <v>0</v>
      </c>
      <c r="T45" s="65">
        <v>3658565</v>
      </c>
      <c r="U45" s="65">
        <v>1360865</v>
      </c>
      <c r="V45" s="65">
        <v>0</v>
      </c>
      <c r="W45" s="65">
        <v>363994</v>
      </c>
      <c r="X45" s="65">
        <v>612524</v>
      </c>
      <c r="Y45" s="65">
        <v>175</v>
      </c>
      <c r="Z45" s="65">
        <v>0</v>
      </c>
      <c r="AA45" s="65">
        <v>0</v>
      </c>
      <c r="AB45" s="65"/>
      <c r="AC45" s="65">
        <v>0</v>
      </c>
      <c r="AD45" s="65">
        <v>0</v>
      </c>
      <c r="AE45" s="65">
        <v>0</v>
      </c>
      <c r="AF45" s="65">
        <v>11334596</v>
      </c>
      <c r="AG45" s="65"/>
      <c r="AH45" s="65">
        <v>0</v>
      </c>
      <c r="AI45" s="65"/>
      <c r="AJ45" s="65">
        <v>12667532</v>
      </c>
      <c r="AK45" s="65">
        <v>10251</v>
      </c>
      <c r="AL45" s="65">
        <v>854052</v>
      </c>
      <c r="AM45" s="65">
        <v>359621405</v>
      </c>
      <c r="AN45" s="65">
        <v>2884</v>
      </c>
      <c r="AO45" s="65">
        <v>0</v>
      </c>
      <c r="AP45" s="65">
        <v>333727908</v>
      </c>
      <c r="AQ45" s="65">
        <v>923404</v>
      </c>
      <c r="AR45" s="65">
        <v>0</v>
      </c>
      <c r="AS45" s="65">
        <v>0</v>
      </c>
      <c r="AT45" s="65">
        <v>0</v>
      </c>
      <c r="AU45" s="65">
        <v>0</v>
      </c>
      <c r="AV45" s="65">
        <v>0</v>
      </c>
      <c r="AW45" s="65">
        <v>22158533</v>
      </c>
      <c r="AX45" s="65">
        <v>0</v>
      </c>
      <c r="AY45" s="65">
        <v>0</v>
      </c>
      <c r="AZ45" s="65">
        <v>0</v>
      </c>
      <c r="BA45" s="65">
        <v>101842</v>
      </c>
      <c r="BB45" s="65">
        <v>1360865</v>
      </c>
      <c r="BC45" s="65">
        <v>21502171</v>
      </c>
      <c r="BD45" s="65">
        <v>0</v>
      </c>
      <c r="BE45" s="65">
        <v>20195826</v>
      </c>
      <c r="BF45" s="65">
        <v>-1306345</v>
      </c>
      <c r="BG45" s="65">
        <v>0</v>
      </c>
      <c r="BH45" s="65">
        <v>500000</v>
      </c>
      <c r="BI45" s="65">
        <v>364765</v>
      </c>
      <c r="BJ45" s="65">
        <v>0</v>
      </c>
      <c r="BK45" s="65"/>
      <c r="BL45" s="65">
        <v>415794</v>
      </c>
      <c r="BM45" s="65">
        <v>0</v>
      </c>
      <c r="BN45" s="65">
        <v>28469</v>
      </c>
      <c r="BO45" s="65">
        <v>337457977</v>
      </c>
      <c r="BP45" s="65">
        <v>750000</v>
      </c>
      <c r="BQ45" s="65">
        <v>329528755</v>
      </c>
      <c r="BR45" s="65">
        <v>6370194</v>
      </c>
      <c r="BS45" s="65">
        <v>0</v>
      </c>
      <c r="BT45" s="65"/>
      <c r="BU45" s="65"/>
      <c r="BV45" s="65">
        <v>0</v>
      </c>
      <c r="BW45" s="65">
        <v>4895</v>
      </c>
      <c r="BX45" s="65">
        <v>0</v>
      </c>
      <c r="BY45" s="65">
        <v>4895</v>
      </c>
      <c r="BZ45" s="65">
        <v>359621405</v>
      </c>
      <c r="CA45" s="65">
        <v>59957</v>
      </c>
      <c r="CB45" s="65">
        <v>40821</v>
      </c>
      <c r="CC45" s="65">
        <v>0</v>
      </c>
      <c r="CD45" s="65"/>
      <c r="CE45" s="65">
        <v>515618</v>
      </c>
      <c r="CF45" s="65"/>
      <c r="CG45" s="65"/>
      <c r="CH45" s="56"/>
      <c r="CI45" s="65"/>
      <c r="CJ45" s="65"/>
      <c r="CK45" s="65">
        <v>159</v>
      </c>
      <c r="CL45" s="65"/>
      <c r="CM45" s="65">
        <v>159</v>
      </c>
      <c r="CN45" s="65">
        <v>13713536</v>
      </c>
      <c r="CO45" s="65">
        <v>13696137</v>
      </c>
      <c r="CP45" s="65">
        <v>0</v>
      </c>
      <c r="CQ45" s="65">
        <v>17399</v>
      </c>
    </row>
    <row r="46" spans="1:95">
      <c r="A46" s="55" t="s">
        <v>555</v>
      </c>
      <c r="B46" s="55">
        <v>20004</v>
      </c>
      <c r="C46" s="54" t="s">
        <v>541</v>
      </c>
      <c r="D46" s="66">
        <v>73052</v>
      </c>
      <c r="E46" s="65">
        <v>451947</v>
      </c>
      <c r="F46" s="65">
        <v>179234</v>
      </c>
      <c r="G46" s="65">
        <v>0</v>
      </c>
      <c r="H46" s="65">
        <v>0</v>
      </c>
      <c r="I46" s="65">
        <v>26546</v>
      </c>
      <c r="J46" s="65">
        <v>2713758</v>
      </c>
      <c r="K46" s="65">
        <v>2713758</v>
      </c>
      <c r="L46" s="65">
        <v>4649302</v>
      </c>
      <c r="M46" s="65">
        <v>6033417</v>
      </c>
      <c r="N46" s="65">
        <v>16650871</v>
      </c>
      <c r="O46" s="65">
        <v>2856781</v>
      </c>
      <c r="P46" s="65">
        <v>0</v>
      </c>
      <c r="Q46" s="65">
        <v>3165705</v>
      </c>
      <c r="R46" s="65">
        <v>429</v>
      </c>
      <c r="S46" s="65">
        <v>161</v>
      </c>
      <c r="T46" s="65">
        <v>10617455</v>
      </c>
      <c r="U46" s="65">
        <v>2713758</v>
      </c>
      <c r="V46" s="65">
        <v>0</v>
      </c>
      <c r="W46" s="65">
        <v>979959</v>
      </c>
      <c r="X46" s="65">
        <v>1472667</v>
      </c>
      <c r="Y46" s="65">
        <v>1136784</v>
      </c>
      <c r="Z46" s="65">
        <v>0</v>
      </c>
      <c r="AA46" s="65">
        <v>0</v>
      </c>
      <c r="AB46" s="65">
        <v>0</v>
      </c>
      <c r="AC46" s="65">
        <v>0</v>
      </c>
      <c r="AD46" s="65">
        <v>0</v>
      </c>
      <c r="AE46" s="65">
        <v>0</v>
      </c>
      <c r="AF46" s="65">
        <v>13736430</v>
      </c>
      <c r="AG46" s="65">
        <v>0</v>
      </c>
      <c r="AH46" s="65">
        <v>0</v>
      </c>
      <c r="AI46" s="65">
        <v>0</v>
      </c>
      <c r="AJ46" s="65">
        <v>65359661</v>
      </c>
      <c r="AK46" s="65">
        <v>16948</v>
      </c>
      <c r="AL46" s="65">
        <v>5053456</v>
      </c>
      <c r="AM46" s="65">
        <v>860619369</v>
      </c>
      <c r="AN46" s="65">
        <v>15925</v>
      </c>
      <c r="AO46" s="65">
        <v>119810</v>
      </c>
      <c r="AP46" s="65">
        <v>774332570</v>
      </c>
      <c r="AQ46" s="65">
        <v>1984568</v>
      </c>
      <c r="AR46" s="65">
        <v>0</v>
      </c>
      <c r="AS46" s="65">
        <v>0</v>
      </c>
      <c r="AT46" s="65">
        <v>0</v>
      </c>
      <c r="AU46" s="65">
        <v>0</v>
      </c>
      <c r="AV46" s="65">
        <v>0</v>
      </c>
      <c r="AW46" s="65">
        <v>37249494</v>
      </c>
      <c r="AX46" s="65">
        <v>2000000</v>
      </c>
      <c r="AY46" s="65">
        <v>0</v>
      </c>
      <c r="AZ46" s="65">
        <v>0</v>
      </c>
      <c r="BA46" s="65">
        <v>0</v>
      </c>
      <c r="BB46" s="65">
        <v>30744851</v>
      </c>
      <c r="BC46" s="65">
        <v>0</v>
      </c>
      <c r="BD46" s="65">
        <v>0</v>
      </c>
      <c r="BE46" s="65">
        <v>5656598</v>
      </c>
      <c r="BF46" s="65">
        <v>5656598</v>
      </c>
      <c r="BG46" s="65">
        <v>0</v>
      </c>
      <c r="BH46" s="65">
        <v>848044</v>
      </c>
      <c r="BI46" s="65">
        <v>146330</v>
      </c>
      <c r="BJ46" s="65">
        <v>0</v>
      </c>
      <c r="BK46" s="65">
        <v>0</v>
      </c>
      <c r="BL46" s="65">
        <v>812015868</v>
      </c>
      <c r="BM46" s="65">
        <v>0</v>
      </c>
      <c r="BN46" s="65">
        <v>0</v>
      </c>
      <c r="BO46" s="65">
        <v>821323111</v>
      </c>
      <c r="BP46" s="65">
        <v>0</v>
      </c>
      <c r="BQ46" s="65">
        <v>2949913</v>
      </c>
      <c r="BR46" s="65">
        <v>6211000</v>
      </c>
      <c r="BS46" s="65">
        <v>0</v>
      </c>
      <c r="BT46" s="65">
        <v>46764</v>
      </c>
      <c r="BU46" s="65">
        <v>0</v>
      </c>
      <c r="BV46" s="65">
        <v>0</v>
      </c>
      <c r="BW46" s="65">
        <v>46764</v>
      </c>
      <c r="BX46" s="65">
        <v>0</v>
      </c>
      <c r="BY46" s="65">
        <v>0</v>
      </c>
      <c r="BZ46" s="65">
        <v>860619369</v>
      </c>
      <c r="CA46" s="65">
        <v>0</v>
      </c>
      <c r="CB46" s="65">
        <v>0</v>
      </c>
      <c r="CC46" s="65">
        <v>0</v>
      </c>
      <c r="CD46" s="65">
        <v>0</v>
      </c>
      <c r="CE46" s="65"/>
      <c r="CF46" s="65"/>
      <c r="CG46" s="65"/>
      <c r="CH46" s="56"/>
      <c r="CI46" s="65">
        <v>135</v>
      </c>
      <c r="CJ46" s="65">
        <v>0</v>
      </c>
      <c r="CK46" s="65">
        <v>135</v>
      </c>
      <c r="CL46" s="65">
        <v>0</v>
      </c>
      <c r="CM46" s="65">
        <v>0</v>
      </c>
      <c r="CN46" s="65">
        <v>1973881</v>
      </c>
      <c r="CO46" s="65">
        <v>1973881</v>
      </c>
      <c r="CP46" s="65">
        <v>0</v>
      </c>
      <c r="CQ46" s="65">
        <v>0</v>
      </c>
    </row>
    <row r="47" spans="1:95">
      <c r="A47" s="55" t="s">
        <v>555</v>
      </c>
      <c r="B47" s="55">
        <v>20007</v>
      </c>
      <c r="C47" s="54" t="s">
        <v>542</v>
      </c>
      <c r="D47" s="66">
        <v>73052</v>
      </c>
      <c r="E47" s="65">
        <v>206735</v>
      </c>
      <c r="F47" s="65">
        <v>-303627</v>
      </c>
      <c r="G47" s="65">
        <v>0</v>
      </c>
      <c r="H47" s="65">
        <v>0</v>
      </c>
      <c r="I47" s="65">
        <v>-10281</v>
      </c>
      <c r="J47" s="65">
        <v>720485</v>
      </c>
      <c r="K47" s="65">
        <v>720485</v>
      </c>
      <c r="L47" s="65">
        <v>797241</v>
      </c>
      <c r="M47" s="65">
        <v>2038534</v>
      </c>
      <c r="N47" s="65">
        <v>3545580</v>
      </c>
      <c r="O47" s="65">
        <v>1547227</v>
      </c>
      <c r="P47" s="65">
        <v>0</v>
      </c>
      <c r="Q47" s="65">
        <v>927221</v>
      </c>
      <c r="R47" s="65">
        <v>18537</v>
      </c>
      <c r="S47" s="65">
        <v>2450</v>
      </c>
      <c r="T47" s="65">
        <v>1507045</v>
      </c>
      <c r="U47" s="65">
        <v>720485</v>
      </c>
      <c r="V47" s="65"/>
      <c r="W47" s="65">
        <v>323314</v>
      </c>
      <c r="X47" s="65">
        <v>305933</v>
      </c>
      <c r="Y47" s="65">
        <v>17640</v>
      </c>
      <c r="Z47" s="65">
        <v>135321</v>
      </c>
      <c r="AA47" s="65">
        <v>0</v>
      </c>
      <c r="AB47" s="65">
        <v>0</v>
      </c>
      <c r="AC47" s="65">
        <v>135321</v>
      </c>
      <c r="AD47" s="65">
        <v>31</v>
      </c>
      <c r="AE47" s="65">
        <v>0</v>
      </c>
      <c r="AF47" s="65">
        <v>1432934</v>
      </c>
      <c r="AG47" s="65">
        <v>0</v>
      </c>
      <c r="AH47" s="65">
        <v>0</v>
      </c>
      <c r="AI47" s="65">
        <v>0</v>
      </c>
      <c r="AJ47" s="65">
        <v>8096060</v>
      </c>
      <c r="AK47" s="65">
        <v>24575</v>
      </c>
      <c r="AL47" s="65">
        <v>408414</v>
      </c>
      <c r="AM47" s="65">
        <v>180244161</v>
      </c>
      <c r="AN47" s="65">
        <v>0</v>
      </c>
      <c r="AO47" s="65">
        <v>7106</v>
      </c>
      <c r="AP47" s="65">
        <v>169912410</v>
      </c>
      <c r="AQ47" s="65">
        <v>114662</v>
      </c>
      <c r="AR47" s="65">
        <v>4586</v>
      </c>
      <c r="AS47" s="65">
        <v>75039</v>
      </c>
      <c r="AT47" s="65">
        <v>0</v>
      </c>
      <c r="AU47" s="65">
        <v>0</v>
      </c>
      <c r="AV47" s="65">
        <v>0</v>
      </c>
      <c r="AW47" s="65">
        <v>15791031</v>
      </c>
      <c r="AX47" s="65">
        <v>1298092</v>
      </c>
      <c r="AY47" s="65">
        <v>2337913</v>
      </c>
      <c r="AZ47" s="65">
        <v>75039</v>
      </c>
      <c r="BA47" s="65">
        <v>0</v>
      </c>
      <c r="BB47" s="65">
        <v>12808115</v>
      </c>
      <c r="BC47" s="65">
        <v>0</v>
      </c>
      <c r="BD47" s="65">
        <v>0</v>
      </c>
      <c r="BE47" s="65">
        <v>2337913</v>
      </c>
      <c r="BF47" s="65">
        <v>0</v>
      </c>
      <c r="BG47" s="65">
        <v>0</v>
      </c>
      <c r="BH47" s="65">
        <v>569964</v>
      </c>
      <c r="BI47" s="65">
        <v>0</v>
      </c>
      <c r="BJ47" s="65">
        <v>0</v>
      </c>
      <c r="BK47" s="65">
        <v>0</v>
      </c>
      <c r="BL47" s="65">
        <v>0</v>
      </c>
      <c r="BM47" s="65">
        <v>0</v>
      </c>
      <c r="BN47" s="65">
        <v>44</v>
      </c>
      <c r="BO47" s="65">
        <v>163135657</v>
      </c>
      <c r="BP47" s="65">
        <v>3994409</v>
      </c>
      <c r="BQ47" s="65">
        <v>157712189</v>
      </c>
      <c r="BR47" s="65">
        <v>1429015</v>
      </c>
      <c r="BS47" s="65">
        <v>0</v>
      </c>
      <c r="BT47" s="65">
        <v>0</v>
      </c>
      <c r="BU47" s="65">
        <v>0</v>
      </c>
      <c r="BV47" s="65">
        <v>0</v>
      </c>
      <c r="BW47" s="65">
        <v>19382</v>
      </c>
      <c r="BX47" s="65">
        <v>19382</v>
      </c>
      <c r="BY47" s="65">
        <v>0</v>
      </c>
      <c r="BZ47" s="65">
        <v>180244162</v>
      </c>
      <c r="CA47" s="65">
        <v>45109</v>
      </c>
      <c r="CB47" s="65">
        <v>0</v>
      </c>
      <c r="CC47" s="65">
        <v>62951</v>
      </c>
      <c r="CD47" s="65">
        <v>0</v>
      </c>
      <c r="CE47" s="65">
        <v>19474437</v>
      </c>
      <c r="CF47" s="65">
        <v>45109</v>
      </c>
      <c r="CG47" s="65">
        <v>7.91</v>
      </c>
      <c r="CH47" s="56" t="s">
        <v>556</v>
      </c>
      <c r="CI47" s="65">
        <v>245</v>
      </c>
      <c r="CJ47" s="65">
        <v>0</v>
      </c>
      <c r="CK47" s="65">
        <v>245</v>
      </c>
      <c r="CL47" s="65">
        <v>0</v>
      </c>
      <c r="CM47" s="65">
        <v>0</v>
      </c>
      <c r="CN47" s="65">
        <v>13917956</v>
      </c>
      <c r="CO47" s="65">
        <v>13917956</v>
      </c>
      <c r="CP47" s="65">
        <v>0</v>
      </c>
      <c r="CQ47" s="65">
        <v>0</v>
      </c>
    </row>
    <row r="48" spans="1:95">
      <c r="A48" s="55" t="s">
        <v>555</v>
      </c>
      <c r="B48" s="55">
        <v>20009</v>
      </c>
      <c r="C48" s="54" t="s">
        <v>545</v>
      </c>
      <c r="D48" s="66">
        <v>73052</v>
      </c>
      <c r="E48" s="65">
        <v>302434</v>
      </c>
      <c r="F48" s="65">
        <v>-17010</v>
      </c>
      <c r="G48" s="65">
        <v>1435</v>
      </c>
      <c r="H48" s="65">
        <v>0</v>
      </c>
      <c r="I48" s="65">
        <v>26809</v>
      </c>
      <c r="J48" s="65">
        <v>1074804</v>
      </c>
      <c r="K48" s="65">
        <v>1074804</v>
      </c>
      <c r="L48" s="65">
        <v>1309855</v>
      </c>
      <c r="M48" s="65">
        <v>3516713</v>
      </c>
      <c r="N48" s="65">
        <v>7877683</v>
      </c>
      <c r="O48" s="65">
        <v>2840081</v>
      </c>
      <c r="P48" s="65">
        <v>0</v>
      </c>
      <c r="Q48" s="65">
        <v>1377238</v>
      </c>
      <c r="R48" s="65">
        <v>0</v>
      </c>
      <c r="S48" s="65">
        <v>47</v>
      </c>
      <c r="T48" s="65">
        <v>4360970</v>
      </c>
      <c r="U48" s="65">
        <v>1074804</v>
      </c>
      <c r="V48" s="65">
        <v>0</v>
      </c>
      <c r="W48" s="65">
        <v>1424168</v>
      </c>
      <c r="X48" s="65">
        <v>633223</v>
      </c>
      <c r="Y48" s="65">
        <v>3756</v>
      </c>
      <c r="Z48" s="65">
        <v>0</v>
      </c>
      <c r="AA48" s="65">
        <v>0</v>
      </c>
      <c r="AB48" s="65">
        <v>0</v>
      </c>
      <c r="AC48" s="65">
        <v>0</v>
      </c>
      <c r="AD48" s="65">
        <v>0</v>
      </c>
      <c r="AE48" s="65">
        <v>0</v>
      </c>
      <c r="AF48" s="65">
        <v>83</v>
      </c>
      <c r="AG48" s="65">
        <v>23700</v>
      </c>
      <c r="AH48" s="65">
        <v>0</v>
      </c>
      <c r="AI48" s="65">
        <v>0</v>
      </c>
      <c r="AJ48" s="65">
        <v>0</v>
      </c>
      <c r="AK48" s="65">
        <v>6706</v>
      </c>
      <c r="AL48" s="65">
        <v>39264357</v>
      </c>
      <c r="AM48" s="65">
        <v>425505932</v>
      </c>
      <c r="AN48" s="65">
        <v>2718</v>
      </c>
      <c r="AO48" s="65">
        <v>527</v>
      </c>
      <c r="AP48" s="65">
        <v>385886604</v>
      </c>
      <c r="AQ48" s="65">
        <v>310505</v>
      </c>
      <c r="AR48" s="65">
        <v>41</v>
      </c>
      <c r="AS48" s="65">
        <v>0</v>
      </c>
      <c r="AT48" s="65">
        <v>0</v>
      </c>
      <c r="AU48" s="65">
        <v>0</v>
      </c>
      <c r="AV48" s="65">
        <v>0</v>
      </c>
      <c r="AW48" s="65">
        <v>22280483</v>
      </c>
      <c r="AX48" s="65">
        <v>1550000</v>
      </c>
      <c r="AY48" s="65">
        <v>24423</v>
      </c>
      <c r="AZ48" s="65">
        <v>0</v>
      </c>
      <c r="BA48" s="65">
        <v>0</v>
      </c>
      <c r="BB48" s="65">
        <v>20535718</v>
      </c>
      <c r="BC48" s="65">
        <v>0</v>
      </c>
      <c r="BD48" s="65">
        <v>0</v>
      </c>
      <c r="BE48" s="65">
        <v>27515</v>
      </c>
      <c r="BF48" s="65">
        <v>3092</v>
      </c>
      <c r="BG48" s="65">
        <v>0</v>
      </c>
      <c r="BH48" s="65">
        <v>1717250</v>
      </c>
      <c r="BI48" s="65">
        <v>0</v>
      </c>
      <c r="BJ48" s="65">
        <v>0</v>
      </c>
      <c r="BK48" s="65">
        <v>0</v>
      </c>
      <c r="BL48" s="65">
        <v>9503192</v>
      </c>
      <c r="BM48" s="65">
        <v>0</v>
      </c>
      <c r="BN48" s="65">
        <v>9543</v>
      </c>
      <c r="BO48" s="65">
        <v>401675449</v>
      </c>
      <c r="BP48" s="65">
        <v>0</v>
      </c>
      <c r="BQ48" s="65">
        <v>389736823</v>
      </c>
      <c r="BR48" s="65">
        <v>2425891</v>
      </c>
      <c r="BS48" s="65">
        <v>0</v>
      </c>
      <c r="BT48" s="65">
        <v>0</v>
      </c>
      <c r="BU48" s="65">
        <v>0</v>
      </c>
      <c r="BV48" s="65">
        <v>0</v>
      </c>
      <c r="BW48" s="65">
        <v>0</v>
      </c>
      <c r="BX48" s="65">
        <v>0</v>
      </c>
      <c r="BY48" s="65">
        <v>0</v>
      </c>
      <c r="BZ48" s="65">
        <v>425505932</v>
      </c>
      <c r="CA48" s="65">
        <v>0</v>
      </c>
      <c r="CB48" s="65">
        <v>3388</v>
      </c>
      <c r="CC48" s="65">
        <v>7303</v>
      </c>
      <c r="CD48" s="65">
        <v>0</v>
      </c>
      <c r="CE48" s="65">
        <v>118718774</v>
      </c>
      <c r="CF48" s="65"/>
      <c r="CG48" s="65"/>
      <c r="CH48" s="56"/>
      <c r="CI48" s="65"/>
      <c r="CJ48" s="65"/>
      <c r="CK48" s="65">
        <v>12</v>
      </c>
      <c r="CL48" s="65"/>
      <c r="CM48" s="65">
        <v>12</v>
      </c>
      <c r="CN48" s="65">
        <v>1694190</v>
      </c>
      <c r="CO48" s="65">
        <v>1694190</v>
      </c>
      <c r="CP48" s="65"/>
      <c r="CQ48" s="65"/>
    </row>
    <row r="49" spans="1:95">
      <c r="A49" t="s">
        <v>557</v>
      </c>
      <c r="B49">
        <v>20001</v>
      </c>
      <c r="C49" t="s">
        <v>537</v>
      </c>
      <c r="D49" s="66">
        <v>73052</v>
      </c>
      <c r="E49" s="65">
        <v>1196943</v>
      </c>
      <c r="F49" s="65">
        <v>1425296</v>
      </c>
      <c r="G49" s="65">
        <v>6947532</v>
      </c>
      <c r="H49" s="65">
        <v>0</v>
      </c>
      <c r="I49" s="65">
        <v>-347167</v>
      </c>
      <c r="J49" s="65">
        <v>10827533</v>
      </c>
      <c r="K49" s="65">
        <v>10827533</v>
      </c>
      <c r="L49" s="65">
        <v>448831</v>
      </c>
      <c r="M49" s="65">
        <v>4155966</v>
      </c>
      <c r="N49" s="65">
        <v>40160082</v>
      </c>
      <c r="O49" s="65">
        <v>5157144</v>
      </c>
      <c r="P49" s="65">
        <v>234060</v>
      </c>
      <c r="Q49" s="65">
        <v>12024475</v>
      </c>
      <c r="R49" s="65">
        <v>223766</v>
      </c>
      <c r="S49" s="65">
        <v>234330</v>
      </c>
      <c r="T49" s="65">
        <v>36004116</v>
      </c>
      <c r="U49" s="65">
        <v>10832958</v>
      </c>
      <c r="V49" s="65">
        <v>5425</v>
      </c>
      <c r="W49" s="65">
        <v>3375495</v>
      </c>
      <c r="X49" s="65">
        <v>1215949</v>
      </c>
      <c r="Y49" s="65">
        <v>1980926</v>
      </c>
      <c r="Z49" s="65">
        <v>0</v>
      </c>
      <c r="AA49" s="65">
        <v>449724</v>
      </c>
      <c r="AB49" s="65">
        <v>0</v>
      </c>
      <c r="AC49" s="65">
        <v>449724</v>
      </c>
      <c r="AD49" s="65">
        <v>448489</v>
      </c>
      <c r="AE49" s="65">
        <v>0</v>
      </c>
      <c r="AF49" s="65">
        <v>12100783</v>
      </c>
      <c r="AG49" s="65">
        <v>29545</v>
      </c>
      <c r="AH49" s="65">
        <v>78127816</v>
      </c>
      <c r="AI49" s="65">
        <v>3813235</v>
      </c>
      <c r="AJ49" s="65">
        <v>30254669</v>
      </c>
      <c r="AK49" s="65">
        <v>273876</v>
      </c>
      <c r="AL49" s="65">
        <v>892446072</v>
      </c>
      <c r="AM49" s="65">
        <v>1573536643</v>
      </c>
      <c r="AN49" s="65">
        <v>0</v>
      </c>
      <c r="AO49" s="65">
        <v>195719</v>
      </c>
      <c r="AP49" s="65">
        <v>536839412</v>
      </c>
      <c r="AQ49" s="65">
        <v>11382620</v>
      </c>
      <c r="AR49" s="65">
        <v>213494</v>
      </c>
      <c r="AS49" s="65">
        <v>0</v>
      </c>
      <c r="AT49" s="65"/>
      <c r="AU49" s="65"/>
      <c r="AV49" s="65"/>
      <c r="AW49" s="65">
        <v>100893382</v>
      </c>
      <c r="AX49" s="65">
        <v>10394432</v>
      </c>
      <c r="AY49" s="65">
        <v>45772594</v>
      </c>
      <c r="AZ49" s="65">
        <v>0</v>
      </c>
      <c r="BA49" s="65">
        <v>0</v>
      </c>
      <c r="BB49" s="65">
        <v>28036720</v>
      </c>
      <c r="BC49" s="65">
        <v>22142492</v>
      </c>
      <c r="BD49" s="65"/>
      <c r="BE49" s="65">
        <v>71674446</v>
      </c>
      <c r="BF49" s="65">
        <v>3759360</v>
      </c>
      <c r="BG49" s="65"/>
      <c r="BH49" s="65">
        <v>1182216</v>
      </c>
      <c r="BI49" s="65">
        <v>129932</v>
      </c>
      <c r="BJ49" s="65">
        <v>0</v>
      </c>
      <c r="BK49" s="65">
        <v>0</v>
      </c>
      <c r="BL49" s="65">
        <v>10716001</v>
      </c>
      <c r="BM49" s="65">
        <v>0</v>
      </c>
      <c r="BN49" s="65">
        <v>0</v>
      </c>
      <c r="BO49" s="65">
        <v>1461943537</v>
      </c>
      <c r="BP49" s="65">
        <v>56434823</v>
      </c>
      <c r="BQ49" s="65">
        <v>1378493135</v>
      </c>
      <c r="BR49" s="65">
        <v>15863785</v>
      </c>
      <c r="BS49" s="65">
        <v>305861</v>
      </c>
      <c r="BT49" s="65">
        <v>6241</v>
      </c>
      <c r="BU49" s="65">
        <v>13086</v>
      </c>
      <c r="BV49" s="65">
        <v>0</v>
      </c>
      <c r="BW49" s="65">
        <v>305293</v>
      </c>
      <c r="BX49" s="65">
        <v>177076</v>
      </c>
      <c r="BY49" s="65">
        <v>108889</v>
      </c>
      <c r="BZ49" s="65">
        <v>1573536643</v>
      </c>
      <c r="CA49" s="65">
        <v>6955631</v>
      </c>
      <c r="CB49" s="65">
        <v>5558</v>
      </c>
      <c r="CC49" s="65">
        <v>0</v>
      </c>
      <c r="CD49" s="65">
        <v>0</v>
      </c>
      <c r="CE49" s="65"/>
      <c r="CF49" s="65"/>
      <c r="CG49" s="65"/>
      <c r="CI49" s="65">
        <v>0</v>
      </c>
      <c r="CJ49" s="65">
        <v>0</v>
      </c>
      <c r="CK49" s="65">
        <v>0</v>
      </c>
      <c r="CL49" s="65">
        <v>0</v>
      </c>
      <c r="CM49" s="65">
        <v>0</v>
      </c>
      <c r="CN49" s="65">
        <v>10202098</v>
      </c>
      <c r="CO49" s="65">
        <v>9382380</v>
      </c>
      <c r="CP49" s="65">
        <v>0</v>
      </c>
      <c r="CQ49" s="65">
        <v>819718</v>
      </c>
    </row>
    <row r="50" spans="1:95">
      <c r="A50" t="s">
        <v>557</v>
      </c>
      <c r="B50">
        <v>20002</v>
      </c>
      <c r="C50" t="s">
        <v>539</v>
      </c>
      <c r="D50" s="66">
        <v>73052</v>
      </c>
      <c r="E50" s="65">
        <v>1562376</v>
      </c>
      <c r="F50" s="65">
        <v>632973</v>
      </c>
      <c r="G50" s="65">
        <v>20507</v>
      </c>
      <c r="H50" s="65"/>
      <c r="I50" s="65">
        <v>-115352</v>
      </c>
      <c r="J50" s="65">
        <v>4394199</v>
      </c>
      <c r="K50" s="65">
        <v>4394199</v>
      </c>
      <c r="L50" s="65">
        <v>976245</v>
      </c>
      <c r="M50" s="65">
        <v>6254781</v>
      </c>
      <c r="N50" s="65">
        <v>22455565</v>
      </c>
      <c r="O50" s="65">
        <v>6184399</v>
      </c>
      <c r="P50" s="65"/>
      <c r="Q50" s="65">
        <v>5956575</v>
      </c>
      <c r="R50" s="65"/>
      <c r="S50" s="65">
        <v>30</v>
      </c>
      <c r="T50" s="65">
        <v>16200784</v>
      </c>
      <c r="U50" s="65">
        <v>4345728</v>
      </c>
      <c r="V50" s="65">
        <v>-48471</v>
      </c>
      <c r="W50" s="65">
        <v>998098</v>
      </c>
      <c r="X50" s="65">
        <v>905863</v>
      </c>
      <c r="Y50" s="65">
        <v>1472</v>
      </c>
      <c r="Z50" s="65"/>
      <c r="AA50" s="65"/>
      <c r="AB50" s="65"/>
      <c r="AC50" s="65"/>
      <c r="AD50" s="65"/>
      <c r="AE50" s="65"/>
      <c r="AF50" s="65">
        <v>8074593</v>
      </c>
      <c r="AG50" s="65"/>
      <c r="AH50" s="65">
        <v>123966</v>
      </c>
      <c r="AI50" s="65">
        <v>32772544</v>
      </c>
      <c r="AJ50" s="65">
        <v>16803646</v>
      </c>
      <c r="AK50" s="65">
        <v>553</v>
      </c>
      <c r="AL50" s="65">
        <v>3474212</v>
      </c>
      <c r="AM50" s="65">
        <v>816147719</v>
      </c>
      <c r="AN50" s="65"/>
      <c r="AO50" s="65">
        <v>197822</v>
      </c>
      <c r="AP50" s="65">
        <v>753624380</v>
      </c>
      <c r="AQ50" s="65">
        <v>1056026</v>
      </c>
      <c r="AR50" s="65">
        <v>2692</v>
      </c>
      <c r="AS50" s="65">
        <v>0</v>
      </c>
      <c r="AT50" s="65"/>
      <c r="AU50" s="65"/>
      <c r="AV50" s="65"/>
      <c r="AW50" s="65">
        <v>50222945</v>
      </c>
      <c r="AX50" s="65"/>
      <c r="AY50" s="65"/>
      <c r="AZ50" s="65"/>
      <c r="BA50" s="65"/>
      <c r="BB50" s="65"/>
      <c r="BC50" s="65">
        <v>47276431</v>
      </c>
      <c r="BD50" s="65"/>
      <c r="BE50" s="65">
        <v>49592945</v>
      </c>
      <c r="BF50" s="65">
        <v>2316514</v>
      </c>
      <c r="BG50" s="65"/>
      <c r="BH50" s="65">
        <v>630000</v>
      </c>
      <c r="BI50" s="65">
        <v>116837</v>
      </c>
      <c r="BJ50" s="65"/>
      <c r="BK50" s="65"/>
      <c r="BL50" s="65">
        <v>2000000</v>
      </c>
      <c r="BM50" s="65"/>
      <c r="BN50" s="65"/>
      <c r="BO50" s="65">
        <v>765457771</v>
      </c>
      <c r="BP50" s="65"/>
      <c r="BQ50" s="65">
        <v>756508922</v>
      </c>
      <c r="BR50" s="65">
        <v>6832012</v>
      </c>
      <c r="BS50" s="65"/>
      <c r="BT50" s="65"/>
      <c r="BU50" s="65">
        <v>2000</v>
      </c>
      <c r="BV50" s="65"/>
      <c r="BW50" s="65">
        <v>467003</v>
      </c>
      <c r="BX50" s="65">
        <v>465003</v>
      </c>
      <c r="BY50" s="65"/>
      <c r="BZ50" s="65">
        <v>816147719</v>
      </c>
      <c r="CA50" s="65"/>
      <c r="CB50" s="65">
        <v>17285</v>
      </c>
      <c r="CC50" s="65"/>
      <c r="CD50" s="65"/>
      <c r="CE50" s="65">
        <v>31586832</v>
      </c>
      <c r="CF50" s="65"/>
      <c r="CG50" s="65"/>
      <c r="CI50" s="65"/>
      <c r="CJ50" s="65"/>
      <c r="CK50" s="65">
        <v>6621</v>
      </c>
      <c r="CL50" s="65"/>
      <c r="CM50" s="65">
        <v>6621</v>
      </c>
      <c r="CN50" s="65">
        <v>17196080</v>
      </c>
      <c r="CO50" s="65">
        <v>17196080</v>
      </c>
      <c r="CP50" s="65"/>
      <c r="CQ50" s="65">
        <v>0</v>
      </c>
    </row>
    <row r="51" spans="1:95">
      <c r="A51" t="s">
        <v>557</v>
      </c>
      <c r="B51">
        <v>20003</v>
      </c>
      <c r="C51" t="s">
        <v>540</v>
      </c>
      <c r="D51" s="66">
        <v>73052</v>
      </c>
      <c r="E51" s="65">
        <v>642964</v>
      </c>
      <c r="F51" s="65">
        <v>281033</v>
      </c>
      <c r="G51" s="65">
        <v>0</v>
      </c>
      <c r="H51" s="65"/>
      <c r="I51" s="65">
        <v>-11936</v>
      </c>
      <c r="J51" s="65">
        <v>2029994</v>
      </c>
      <c r="K51" s="65">
        <v>2029995</v>
      </c>
      <c r="L51" s="65">
        <v>1052052</v>
      </c>
      <c r="M51" s="65">
        <v>3379964</v>
      </c>
      <c r="N51" s="65">
        <v>11469961</v>
      </c>
      <c r="O51" s="65">
        <v>2824338</v>
      </c>
      <c r="P51" s="65">
        <v>0</v>
      </c>
      <c r="Q51" s="65">
        <v>2672958</v>
      </c>
      <c r="R51" s="65">
        <v>37706</v>
      </c>
      <c r="S51" s="65">
        <v>0</v>
      </c>
      <c r="T51" s="65">
        <v>8089997</v>
      </c>
      <c r="U51" s="65">
        <v>2029995</v>
      </c>
      <c r="V51" s="65">
        <v>0</v>
      </c>
      <c r="W51" s="65">
        <v>406818</v>
      </c>
      <c r="X51" s="65">
        <v>496426</v>
      </c>
      <c r="Y51" s="65">
        <v>175</v>
      </c>
      <c r="Z51" s="65">
        <v>0</v>
      </c>
      <c r="AA51" s="65">
        <v>0</v>
      </c>
      <c r="AB51" s="65"/>
      <c r="AC51" s="65">
        <v>0</v>
      </c>
      <c r="AD51" s="65">
        <v>0</v>
      </c>
      <c r="AE51" s="65">
        <v>0</v>
      </c>
      <c r="AF51" s="65">
        <v>6396705</v>
      </c>
      <c r="AG51" s="65"/>
      <c r="AH51" s="65">
        <v>0</v>
      </c>
      <c r="AI51" s="65"/>
      <c r="AJ51" s="65">
        <v>19101186</v>
      </c>
      <c r="AK51" s="65">
        <v>11076</v>
      </c>
      <c r="AL51" s="65">
        <v>3415307</v>
      </c>
      <c r="AM51" s="65">
        <v>383021083</v>
      </c>
      <c r="AN51" s="65">
        <v>133208</v>
      </c>
      <c r="AO51" s="65">
        <v>0</v>
      </c>
      <c r="AP51" s="65">
        <v>352663378</v>
      </c>
      <c r="AQ51" s="65">
        <v>1200962</v>
      </c>
      <c r="AR51" s="65">
        <v>0</v>
      </c>
      <c r="AS51" s="65">
        <v>0</v>
      </c>
      <c r="AT51" s="65">
        <v>0</v>
      </c>
      <c r="AU51" s="65">
        <v>0</v>
      </c>
      <c r="AV51" s="65">
        <v>0</v>
      </c>
      <c r="AW51" s="65">
        <v>24188528</v>
      </c>
      <c r="AX51" s="65">
        <v>0</v>
      </c>
      <c r="AY51" s="65">
        <v>0</v>
      </c>
      <c r="AZ51" s="65">
        <v>0</v>
      </c>
      <c r="BA51" s="65">
        <v>101842</v>
      </c>
      <c r="BB51" s="65">
        <v>2029995</v>
      </c>
      <c r="BC51" s="65">
        <v>21502171</v>
      </c>
      <c r="BD51" s="65">
        <v>0</v>
      </c>
      <c r="BE51" s="65">
        <v>21556691</v>
      </c>
      <c r="BF51" s="65">
        <v>54520</v>
      </c>
      <c r="BG51" s="65">
        <v>0</v>
      </c>
      <c r="BH51" s="65">
        <v>500000</v>
      </c>
      <c r="BI51" s="65">
        <v>583479</v>
      </c>
      <c r="BJ51" s="65">
        <v>0</v>
      </c>
      <c r="BK51" s="65"/>
      <c r="BL51" s="65">
        <v>79050</v>
      </c>
      <c r="BM51" s="65">
        <v>0</v>
      </c>
      <c r="BN51" s="65">
        <v>17834</v>
      </c>
      <c r="BO51" s="65">
        <v>358830169</v>
      </c>
      <c r="BP51" s="65">
        <v>750000</v>
      </c>
      <c r="BQ51" s="65">
        <v>351789849</v>
      </c>
      <c r="BR51" s="65">
        <v>5609957</v>
      </c>
      <c r="BS51" s="65">
        <v>0</v>
      </c>
      <c r="BT51" s="65"/>
      <c r="BU51" s="65"/>
      <c r="BV51" s="65">
        <v>0</v>
      </c>
      <c r="BW51" s="65">
        <v>2386</v>
      </c>
      <c r="BX51" s="65">
        <v>0</v>
      </c>
      <c r="BY51" s="65">
        <v>2386</v>
      </c>
      <c r="BZ51" s="65">
        <v>383021083</v>
      </c>
      <c r="CA51" s="65">
        <v>59103</v>
      </c>
      <c r="CB51" s="65">
        <v>40158</v>
      </c>
      <c r="CC51" s="65">
        <v>0</v>
      </c>
      <c r="CD51" s="65"/>
      <c r="CE51" s="65">
        <v>435028</v>
      </c>
      <c r="CF51" s="65"/>
      <c r="CG51" s="65"/>
      <c r="CI51" s="65"/>
      <c r="CJ51" s="65"/>
      <c r="CK51" s="65">
        <v>148</v>
      </c>
      <c r="CL51" s="65"/>
      <c r="CM51" s="65">
        <v>148</v>
      </c>
      <c r="CN51" s="65">
        <v>12336956</v>
      </c>
      <c r="CO51" s="65">
        <v>12328954</v>
      </c>
      <c r="CP51" s="65">
        <v>0</v>
      </c>
      <c r="CQ51" s="65">
        <v>8002</v>
      </c>
    </row>
    <row r="52" spans="1:95">
      <c r="A52" t="s">
        <v>557</v>
      </c>
      <c r="B52">
        <v>20004</v>
      </c>
      <c r="C52" t="s">
        <v>541</v>
      </c>
      <c r="D52" s="66">
        <v>73052</v>
      </c>
      <c r="E52" s="65">
        <v>851236</v>
      </c>
      <c r="F52" s="65">
        <v>528933</v>
      </c>
      <c r="G52" s="65">
        <v>0</v>
      </c>
      <c r="H52" s="65">
        <v>0</v>
      </c>
      <c r="I52" s="65">
        <v>103329</v>
      </c>
      <c r="J52" s="65">
        <v>3549342</v>
      </c>
      <c r="K52" s="65">
        <v>3549342</v>
      </c>
      <c r="L52" s="65">
        <v>3992076</v>
      </c>
      <c r="M52" s="65">
        <v>7141750</v>
      </c>
      <c r="N52" s="65">
        <v>27537766</v>
      </c>
      <c r="O52" s="65">
        <v>3974415</v>
      </c>
      <c r="P52" s="65">
        <v>0</v>
      </c>
      <c r="Q52" s="65">
        <v>4400578</v>
      </c>
      <c r="R52" s="65">
        <v>862</v>
      </c>
      <c r="S52" s="65">
        <v>0</v>
      </c>
      <c r="T52" s="65">
        <v>20396017</v>
      </c>
      <c r="U52" s="65">
        <v>3549342</v>
      </c>
      <c r="V52" s="65">
        <v>0</v>
      </c>
      <c r="W52" s="65">
        <v>1052437</v>
      </c>
      <c r="X52" s="65">
        <v>824742</v>
      </c>
      <c r="Y52" s="65">
        <v>1053857</v>
      </c>
      <c r="Z52" s="65">
        <v>0</v>
      </c>
      <c r="AA52" s="65">
        <v>0</v>
      </c>
      <c r="AB52" s="65">
        <v>0</v>
      </c>
      <c r="AC52" s="65">
        <v>0</v>
      </c>
      <c r="AD52" s="65">
        <v>0</v>
      </c>
      <c r="AE52" s="65">
        <v>0</v>
      </c>
      <c r="AF52" s="65">
        <v>21273590</v>
      </c>
      <c r="AG52" s="65">
        <v>0</v>
      </c>
      <c r="AH52" s="65">
        <v>0</v>
      </c>
      <c r="AI52" s="65">
        <v>0</v>
      </c>
      <c r="AJ52" s="65">
        <v>65072762</v>
      </c>
      <c r="AK52" s="65">
        <v>16634</v>
      </c>
      <c r="AL52" s="65">
        <v>2709778</v>
      </c>
      <c r="AM52" s="65">
        <v>910465582</v>
      </c>
      <c r="AN52" s="65">
        <v>5757</v>
      </c>
      <c r="AO52" s="65">
        <v>113706</v>
      </c>
      <c r="AP52" s="65">
        <v>818472558</v>
      </c>
      <c r="AQ52" s="65">
        <v>2800798</v>
      </c>
      <c r="AR52" s="65">
        <v>0</v>
      </c>
      <c r="AS52" s="65">
        <v>0</v>
      </c>
      <c r="AT52" s="65">
        <v>0</v>
      </c>
      <c r="AU52" s="65">
        <v>0</v>
      </c>
      <c r="AV52" s="65">
        <v>0</v>
      </c>
      <c r="AW52" s="65">
        <v>40535649</v>
      </c>
      <c r="AX52" s="65">
        <v>2000000</v>
      </c>
      <c r="AY52" s="65">
        <v>0</v>
      </c>
      <c r="AZ52" s="65">
        <v>0</v>
      </c>
      <c r="BA52" s="65">
        <v>0</v>
      </c>
      <c r="BB52" s="65">
        <v>34015654</v>
      </c>
      <c r="BC52" s="65">
        <v>0</v>
      </c>
      <c r="BD52" s="65">
        <v>0</v>
      </c>
      <c r="BE52" s="65">
        <v>5671951</v>
      </c>
      <c r="BF52" s="65">
        <v>5671951</v>
      </c>
      <c r="BG52" s="65">
        <v>0</v>
      </c>
      <c r="BH52" s="65">
        <v>848044</v>
      </c>
      <c r="BI52" s="65">
        <v>91614</v>
      </c>
      <c r="BJ52" s="65">
        <v>0</v>
      </c>
      <c r="BK52" s="65">
        <v>0</v>
      </c>
      <c r="BL52" s="65">
        <v>855664939</v>
      </c>
      <c r="BM52" s="65">
        <v>0</v>
      </c>
      <c r="BN52" s="65">
        <v>0</v>
      </c>
      <c r="BO52" s="65">
        <v>867924053</v>
      </c>
      <c r="BP52" s="65">
        <v>0</v>
      </c>
      <c r="BQ52" s="65">
        <v>2496025</v>
      </c>
      <c r="BR52" s="65">
        <v>9671475</v>
      </c>
      <c r="BS52" s="65">
        <v>0</v>
      </c>
      <c r="BT52" s="65">
        <v>5880</v>
      </c>
      <c r="BU52" s="65">
        <v>0</v>
      </c>
      <c r="BV52" s="65">
        <v>0</v>
      </c>
      <c r="BW52" s="65">
        <v>5880</v>
      </c>
      <c r="BX52" s="65">
        <v>0</v>
      </c>
      <c r="BY52" s="65">
        <v>0</v>
      </c>
      <c r="BZ52" s="65">
        <v>910465582</v>
      </c>
      <c r="CA52" s="65">
        <v>0</v>
      </c>
      <c r="CB52" s="65">
        <v>0</v>
      </c>
      <c r="CC52" s="65">
        <v>0</v>
      </c>
      <c r="CD52" s="65">
        <v>0</v>
      </c>
      <c r="CE52" s="65"/>
      <c r="CF52" s="65"/>
      <c r="CG52" s="65"/>
      <c r="CI52" s="65">
        <v>126</v>
      </c>
      <c r="CJ52" s="65">
        <v>0</v>
      </c>
      <c r="CK52" s="65">
        <v>126</v>
      </c>
      <c r="CL52" s="65">
        <v>0</v>
      </c>
      <c r="CM52" s="65">
        <v>0</v>
      </c>
      <c r="CN52" s="65">
        <v>1652578</v>
      </c>
      <c r="CO52" s="65">
        <v>1652578</v>
      </c>
      <c r="CP52" s="65">
        <v>0</v>
      </c>
      <c r="CQ52" s="65">
        <v>0</v>
      </c>
    </row>
    <row r="53" spans="1:95">
      <c r="A53" t="s">
        <v>557</v>
      </c>
      <c r="B53">
        <v>20007</v>
      </c>
      <c r="C53" t="s">
        <v>542</v>
      </c>
      <c r="D53" s="66">
        <v>73052</v>
      </c>
      <c r="E53" s="65">
        <v>449724</v>
      </c>
      <c r="F53" s="65">
        <v>288383</v>
      </c>
      <c r="G53" s="65">
        <v>0</v>
      </c>
      <c r="H53" s="65">
        <v>0</v>
      </c>
      <c r="I53" s="65">
        <v>-1017</v>
      </c>
      <c r="J53" s="65">
        <v>1347276</v>
      </c>
      <c r="K53" s="65">
        <v>1347276</v>
      </c>
      <c r="L53" s="65">
        <v>782264</v>
      </c>
      <c r="M53" s="65">
        <v>2439258</v>
      </c>
      <c r="N53" s="65">
        <v>6865673</v>
      </c>
      <c r="O53" s="65">
        <v>1878635</v>
      </c>
      <c r="P53" s="65">
        <v>0</v>
      </c>
      <c r="Q53" s="65">
        <v>1797000</v>
      </c>
      <c r="R53" s="65">
        <v>21758</v>
      </c>
      <c r="S53" s="65">
        <v>2016</v>
      </c>
      <c r="T53" s="65">
        <v>4426414</v>
      </c>
      <c r="U53" s="65">
        <v>1358454</v>
      </c>
      <c r="V53" s="65">
        <v>11178</v>
      </c>
      <c r="W53" s="65">
        <v>348330</v>
      </c>
      <c r="X53" s="65">
        <v>221641</v>
      </c>
      <c r="Y53" s="65">
        <v>1069</v>
      </c>
      <c r="Z53" s="65">
        <v>150000</v>
      </c>
      <c r="AA53" s="65">
        <v>0</v>
      </c>
      <c r="AB53" s="65">
        <v>0</v>
      </c>
      <c r="AC53" s="65">
        <v>150000</v>
      </c>
      <c r="AD53" s="65">
        <v>0</v>
      </c>
      <c r="AE53" s="65">
        <v>0</v>
      </c>
      <c r="AF53" s="65">
        <v>2449507</v>
      </c>
      <c r="AG53" s="65">
        <v>0</v>
      </c>
      <c r="AH53" s="65">
        <v>0</v>
      </c>
      <c r="AI53" s="65">
        <v>0</v>
      </c>
      <c r="AJ53" s="65">
        <v>7783133</v>
      </c>
      <c r="AK53" s="65">
        <v>27713</v>
      </c>
      <c r="AL53" s="65">
        <v>183176</v>
      </c>
      <c r="AM53" s="65">
        <v>192890337</v>
      </c>
      <c r="AN53" s="65">
        <v>0</v>
      </c>
      <c r="AO53" s="65">
        <v>5045</v>
      </c>
      <c r="AP53" s="65">
        <v>181956170</v>
      </c>
      <c r="AQ53" s="65">
        <v>283488</v>
      </c>
      <c r="AR53" s="65">
        <v>5798</v>
      </c>
      <c r="AS53" s="65">
        <v>86217</v>
      </c>
      <c r="AT53" s="65">
        <v>0</v>
      </c>
      <c r="AU53" s="65">
        <v>0</v>
      </c>
      <c r="AV53" s="65">
        <v>0</v>
      </c>
      <c r="AW53" s="65">
        <v>17149485</v>
      </c>
      <c r="AX53" s="65">
        <v>1298494</v>
      </c>
      <c r="AY53" s="65">
        <v>2355400</v>
      </c>
      <c r="AZ53" s="65">
        <v>86217</v>
      </c>
      <c r="BA53" s="65">
        <v>0</v>
      </c>
      <c r="BB53" s="65">
        <v>14137904</v>
      </c>
      <c r="BC53" s="65">
        <v>0</v>
      </c>
      <c r="BD53" s="65">
        <v>0</v>
      </c>
      <c r="BE53" s="65">
        <v>2355400</v>
      </c>
      <c r="BF53" s="65">
        <v>0</v>
      </c>
      <c r="BG53" s="65">
        <v>0</v>
      </c>
      <c r="BH53" s="65">
        <v>569964</v>
      </c>
      <c r="BI53" s="65">
        <v>12723</v>
      </c>
      <c r="BJ53" s="65">
        <v>0</v>
      </c>
      <c r="BK53" s="65">
        <v>0</v>
      </c>
      <c r="BL53" s="65">
        <v>0</v>
      </c>
      <c r="BM53" s="65"/>
      <c r="BN53" s="65">
        <v>299</v>
      </c>
      <c r="BO53" s="65">
        <v>174418752</v>
      </c>
      <c r="BP53" s="65">
        <v>3994824</v>
      </c>
      <c r="BQ53" s="65">
        <v>168011176</v>
      </c>
      <c r="BR53" s="65">
        <v>2399731</v>
      </c>
      <c r="BS53" s="65"/>
      <c r="BT53" s="65">
        <v>0</v>
      </c>
      <c r="BU53" s="65">
        <v>0</v>
      </c>
      <c r="BV53" s="65">
        <v>0</v>
      </c>
      <c r="BW53" s="65">
        <v>23605</v>
      </c>
      <c r="BX53" s="65">
        <v>23605</v>
      </c>
      <c r="BY53" s="65">
        <v>0</v>
      </c>
      <c r="BZ53" s="65">
        <v>192890337</v>
      </c>
      <c r="CA53" s="65">
        <v>46308</v>
      </c>
      <c r="CB53" s="65">
        <v>0</v>
      </c>
      <c r="CC53" s="65"/>
      <c r="CD53" s="65">
        <v>0</v>
      </c>
      <c r="CE53" s="65">
        <v>90259</v>
      </c>
      <c r="CF53" s="65">
        <v>46308</v>
      </c>
      <c r="CG53" s="65">
        <v>8.1199999999999992</v>
      </c>
      <c r="CH53" t="s">
        <v>558</v>
      </c>
      <c r="CI53" s="65">
        <v>228</v>
      </c>
      <c r="CJ53" s="65">
        <v>0</v>
      </c>
      <c r="CK53" s="65">
        <v>228</v>
      </c>
      <c r="CL53" s="65">
        <v>0</v>
      </c>
      <c r="CM53" s="65">
        <v>0</v>
      </c>
      <c r="CN53" s="65">
        <v>10043000</v>
      </c>
      <c r="CO53" s="65">
        <v>10043000</v>
      </c>
      <c r="CP53" s="65">
        <v>0</v>
      </c>
      <c r="CQ53" s="65">
        <v>0</v>
      </c>
    </row>
    <row r="54" spans="1:95">
      <c r="A54" t="s">
        <v>557</v>
      </c>
      <c r="B54">
        <v>20009</v>
      </c>
      <c r="C54" t="s">
        <v>545</v>
      </c>
      <c r="D54" s="66">
        <v>73052</v>
      </c>
      <c r="E54" s="65">
        <v>385912</v>
      </c>
      <c r="F54" s="65">
        <v>-29929</v>
      </c>
      <c r="G54" s="65">
        <v>525</v>
      </c>
      <c r="H54" s="65">
        <v>0</v>
      </c>
      <c r="I54" s="65">
        <v>19047</v>
      </c>
      <c r="J54" s="65">
        <v>1149083</v>
      </c>
      <c r="K54" s="65">
        <v>1149083</v>
      </c>
      <c r="L54" s="65">
        <v>1193756</v>
      </c>
      <c r="M54" s="65">
        <v>4042733</v>
      </c>
      <c r="N54" s="65">
        <v>12986674</v>
      </c>
      <c r="O54" s="65">
        <v>3269021</v>
      </c>
      <c r="P54" s="65">
        <v>0</v>
      </c>
      <c r="Q54" s="65">
        <v>1534995</v>
      </c>
      <c r="R54" s="65">
        <v>0</v>
      </c>
      <c r="S54" s="65">
        <v>41</v>
      </c>
      <c r="T54" s="65">
        <v>8943941</v>
      </c>
      <c r="U54" s="65">
        <v>1149083</v>
      </c>
      <c r="V54" s="65">
        <v>0</v>
      </c>
      <c r="W54" s="65">
        <v>1684596</v>
      </c>
      <c r="X54" s="65">
        <v>420044</v>
      </c>
      <c r="Y54" s="65">
        <v>-938</v>
      </c>
      <c r="Z54" s="65">
        <v>0</v>
      </c>
      <c r="AA54" s="65">
        <v>0</v>
      </c>
      <c r="AB54" s="65">
        <v>0</v>
      </c>
      <c r="AC54" s="65">
        <v>0</v>
      </c>
      <c r="AD54" s="65">
        <v>0</v>
      </c>
      <c r="AE54" s="65">
        <v>0</v>
      </c>
      <c r="AF54" s="65">
        <v>7016882</v>
      </c>
      <c r="AG54" s="65">
        <v>21637</v>
      </c>
      <c r="AH54" s="65">
        <v>0</v>
      </c>
      <c r="AI54" s="65">
        <v>0</v>
      </c>
      <c r="AJ54" s="65">
        <v>0</v>
      </c>
      <c r="AK54" s="65">
        <v>9230</v>
      </c>
      <c r="AL54" s="65">
        <v>31998186</v>
      </c>
      <c r="AM54" s="65">
        <v>429936931</v>
      </c>
      <c r="AN54" s="65">
        <v>2584</v>
      </c>
      <c r="AO54" s="65">
        <v>292</v>
      </c>
      <c r="AP54" s="65">
        <v>390668613</v>
      </c>
      <c r="AQ54" s="65">
        <v>138326</v>
      </c>
      <c r="AR54" s="65">
        <v>0</v>
      </c>
      <c r="AS54" s="65">
        <v>0</v>
      </c>
      <c r="AT54" s="65">
        <v>0</v>
      </c>
      <c r="AU54" s="65">
        <v>0</v>
      </c>
      <c r="AV54" s="65">
        <v>0</v>
      </c>
      <c r="AW54" s="65">
        <v>22355937</v>
      </c>
      <c r="AX54" s="65">
        <v>1550000</v>
      </c>
      <c r="AY54" s="65">
        <v>22924</v>
      </c>
      <c r="AZ54" s="65">
        <v>0</v>
      </c>
      <c r="BA54" s="65">
        <v>0</v>
      </c>
      <c r="BB54" s="65">
        <v>20611496</v>
      </c>
      <c r="BC54" s="65">
        <v>0</v>
      </c>
      <c r="BD54" s="65">
        <v>0</v>
      </c>
      <c r="BE54" s="65">
        <v>27191</v>
      </c>
      <c r="BF54" s="65">
        <v>4267</v>
      </c>
      <c r="BG54" s="65">
        <v>0</v>
      </c>
      <c r="BH54" s="65">
        <v>1717250</v>
      </c>
      <c r="BI54" s="65">
        <v>0</v>
      </c>
      <c r="BJ54" s="65">
        <v>0</v>
      </c>
      <c r="BK54" s="65">
        <v>0</v>
      </c>
      <c r="BL54" s="65">
        <v>8117343</v>
      </c>
      <c r="BM54" s="65">
        <v>0</v>
      </c>
      <c r="BN54" s="65">
        <v>292</v>
      </c>
      <c r="BO54" s="65">
        <v>406030994</v>
      </c>
      <c r="BP54" s="65">
        <v>0</v>
      </c>
      <c r="BQ54" s="65">
        <v>394356455</v>
      </c>
      <c r="BR54" s="65">
        <v>3556904</v>
      </c>
      <c r="BS54" s="65">
        <v>0</v>
      </c>
      <c r="BT54" s="65">
        <v>0</v>
      </c>
      <c r="BU54" s="65">
        <v>0</v>
      </c>
      <c r="BV54" s="65">
        <v>0</v>
      </c>
      <c r="BW54" s="65">
        <v>0</v>
      </c>
      <c r="BX54" s="65">
        <v>0</v>
      </c>
      <c r="BY54" s="65">
        <v>0</v>
      </c>
      <c r="BZ54" s="65">
        <v>429936931</v>
      </c>
      <c r="CA54" s="65">
        <v>0</v>
      </c>
      <c r="CB54" s="65">
        <v>4858</v>
      </c>
      <c r="CC54" s="65">
        <v>76323</v>
      </c>
      <c r="CD54" s="65">
        <v>0</v>
      </c>
      <c r="CE54" s="65">
        <v>115372151</v>
      </c>
      <c r="CF54" s="65"/>
      <c r="CG54" s="65"/>
      <c r="CI54" s="65"/>
      <c r="CJ54" s="65"/>
      <c r="CK54" s="65">
        <v>11</v>
      </c>
      <c r="CL54" s="65"/>
      <c r="CM54" s="65">
        <v>11</v>
      </c>
      <c r="CN54" s="65">
        <v>1036933</v>
      </c>
      <c r="CO54" s="65">
        <v>1036933</v>
      </c>
      <c r="CP54" s="65"/>
      <c r="CQ54" s="65"/>
    </row>
    <row r="55" spans="1:95">
      <c r="A55" t="s">
        <v>559</v>
      </c>
      <c r="B55">
        <v>20001</v>
      </c>
      <c r="C55" t="s">
        <v>537</v>
      </c>
      <c r="D55" s="66">
        <v>73052</v>
      </c>
      <c r="E55" s="65">
        <v>1203532</v>
      </c>
      <c r="F55" s="65">
        <v>2492940</v>
      </c>
      <c r="G55" s="65">
        <v>6807602</v>
      </c>
      <c r="H55" s="65">
        <v>0</v>
      </c>
      <c r="I55" s="65">
        <v>-204973</v>
      </c>
      <c r="J55" s="65">
        <v>11621766</v>
      </c>
      <c r="K55" s="65">
        <v>11621766</v>
      </c>
      <c r="L55" s="65">
        <v>428218</v>
      </c>
      <c r="M55" s="65">
        <v>4011497</v>
      </c>
      <c r="N55" s="65">
        <v>45325914</v>
      </c>
      <c r="O55" s="65">
        <v>5355690</v>
      </c>
      <c r="P55" s="65">
        <v>523453</v>
      </c>
      <c r="Q55" s="65">
        <v>12825298</v>
      </c>
      <c r="R55" s="65">
        <v>192976</v>
      </c>
      <c r="S55" s="65">
        <v>250807</v>
      </c>
      <c r="T55" s="65">
        <v>41314417</v>
      </c>
      <c r="U55" s="65">
        <v>11633281</v>
      </c>
      <c r="V55" s="65">
        <v>11515</v>
      </c>
      <c r="W55" s="65">
        <v>4092268</v>
      </c>
      <c r="X55" s="65">
        <v>1248959</v>
      </c>
      <c r="Y55" s="65">
        <v>2500146</v>
      </c>
      <c r="Z55" s="65">
        <v>0</v>
      </c>
      <c r="AA55" s="65">
        <v>1230825</v>
      </c>
      <c r="AB55" s="65">
        <v>0</v>
      </c>
      <c r="AC55" s="65">
        <v>1230825</v>
      </c>
      <c r="AD55" s="65">
        <v>575917</v>
      </c>
      <c r="AE55" s="65">
        <v>0</v>
      </c>
      <c r="AF55" s="65">
        <v>7503633</v>
      </c>
      <c r="AG55" s="65">
        <v>5265068</v>
      </c>
      <c r="AH55" s="65">
        <v>84667180</v>
      </c>
      <c r="AI55" s="65">
        <v>3859598</v>
      </c>
      <c r="AJ55" s="65">
        <v>37586981</v>
      </c>
      <c r="AK55" s="65">
        <v>292226</v>
      </c>
      <c r="AL55" s="65">
        <v>972599979</v>
      </c>
      <c r="AM55" s="65">
        <v>1686041533</v>
      </c>
      <c r="AN55" s="65">
        <v>0</v>
      </c>
      <c r="AO55" s="65">
        <v>157956</v>
      </c>
      <c r="AP55" s="65">
        <v>556441010</v>
      </c>
      <c r="AQ55" s="65">
        <v>10501287</v>
      </c>
      <c r="AR55" s="65">
        <v>284476</v>
      </c>
      <c r="AS55" s="65">
        <v>0</v>
      </c>
      <c r="AT55" s="65"/>
      <c r="AU55" s="65"/>
      <c r="AV55" s="65"/>
      <c r="AW55" s="65">
        <v>104820775</v>
      </c>
      <c r="AX55" s="65">
        <v>10472338</v>
      </c>
      <c r="AY55" s="65">
        <v>52358254</v>
      </c>
      <c r="AZ55" s="65">
        <v>0</v>
      </c>
      <c r="BA55" s="65">
        <v>0</v>
      </c>
      <c r="BB55" s="65">
        <v>25174734</v>
      </c>
      <c r="BC55" s="65">
        <v>22342702</v>
      </c>
      <c r="BD55" s="65"/>
      <c r="BE55" s="65">
        <v>78463826</v>
      </c>
      <c r="BF55" s="65">
        <v>3762870</v>
      </c>
      <c r="BG55" s="65"/>
      <c r="BH55" s="65">
        <v>1182216</v>
      </c>
      <c r="BI55" s="65">
        <v>23372</v>
      </c>
      <c r="BJ55" s="65">
        <v>0</v>
      </c>
      <c r="BK55" s="65">
        <v>0</v>
      </c>
      <c r="BL55" s="65">
        <v>4013778</v>
      </c>
      <c r="BM55" s="65">
        <v>0</v>
      </c>
      <c r="BN55" s="65">
        <v>0</v>
      </c>
      <c r="BO55" s="65">
        <v>1570355082</v>
      </c>
      <c r="BP55" s="65">
        <v>64956604</v>
      </c>
      <c r="BQ55" s="65">
        <v>1483287149</v>
      </c>
      <c r="BR55" s="65">
        <v>17127381</v>
      </c>
      <c r="BS55" s="65">
        <v>946798</v>
      </c>
      <c r="BT55" s="65">
        <v>0</v>
      </c>
      <c r="BU55" s="65">
        <v>12204</v>
      </c>
      <c r="BV55" s="65">
        <v>0</v>
      </c>
      <c r="BW55" s="65">
        <v>393338</v>
      </c>
      <c r="BX55" s="65">
        <v>297617</v>
      </c>
      <c r="BY55" s="65">
        <v>83517</v>
      </c>
      <c r="BZ55" s="65">
        <v>1686041533</v>
      </c>
      <c r="CA55" s="65">
        <v>5067854</v>
      </c>
      <c r="CB55" s="65">
        <v>7543</v>
      </c>
      <c r="CC55" s="65">
        <v>0</v>
      </c>
      <c r="CD55" s="65">
        <v>0</v>
      </c>
      <c r="CE55" s="65"/>
      <c r="CF55" s="65"/>
      <c r="CG55" s="65"/>
      <c r="CI55" s="65">
        <v>0</v>
      </c>
      <c r="CJ55" s="65">
        <v>0</v>
      </c>
      <c r="CK55" s="65">
        <v>0</v>
      </c>
      <c r="CL55" s="65">
        <v>0</v>
      </c>
      <c r="CM55" s="65">
        <v>0</v>
      </c>
      <c r="CN55" s="65">
        <v>8967991</v>
      </c>
      <c r="CO55" s="65">
        <v>8282959</v>
      </c>
      <c r="CP55" s="65">
        <v>0</v>
      </c>
      <c r="CQ55" s="65">
        <v>685032</v>
      </c>
    </row>
    <row r="56" spans="1:95">
      <c r="A56" t="s">
        <v>559</v>
      </c>
      <c r="B56">
        <v>20002</v>
      </c>
      <c r="C56" t="s">
        <v>539</v>
      </c>
      <c r="D56" s="66">
        <v>73052</v>
      </c>
      <c r="E56" s="65">
        <v>1525060</v>
      </c>
      <c r="F56" s="65">
        <v>727550</v>
      </c>
      <c r="G56" s="65">
        <v>23882</v>
      </c>
      <c r="H56" s="65">
        <v>0</v>
      </c>
      <c r="I56" s="65">
        <v>331942</v>
      </c>
      <c r="J56" s="65">
        <v>4423756</v>
      </c>
      <c r="K56" s="65">
        <v>4423756</v>
      </c>
      <c r="L56" s="65">
        <v>910396</v>
      </c>
      <c r="M56" s="65">
        <v>6455128</v>
      </c>
      <c r="N56" s="65">
        <v>22752103</v>
      </c>
      <c r="O56" s="65">
        <v>6475702</v>
      </c>
      <c r="P56" s="65">
        <v>0</v>
      </c>
      <c r="Q56" s="65">
        <v>5948816</v>
      </c>
      <c r="R56" s="65">
        <v>0</v>
      </c>
      <c r="S56" s="65">
        <v>1060</v>
      </c>
      <c r="T56" s="65">
        <v>16296975</v>
      </c>
      <c r="U56" s="65">
        <v>4419309</v>
      </c>
      <c r="V56" s="65">
        <v>-4447</v>
      </c>
      <c r="W56" s="65">
        <v>947790</v>
      </c>
      <c r="X56" s="65">
        <v>930970</v>
      </c>
      <c r="Y56" s="65">
        <v>2474</v>
      </c>
      <c r="Z56" s="65">
        <v>0</v>
      </c>
      <c r="AA56" s="65">
        <v>0</v>
      </c>
      <c r="AB56" s="65">
        <v>0</v>
      </c>
      <c r="AC56" s="65">
        <v>0</v>
      </c>
      <c r="AD56" s="65">
        <v>0</v>
      </c>
      <c r="AE56" s="65">
        <v>0</v>
      </c>
      <c r="AF56" s="65">
        <v>10802250</v>
      </c>
      <c r="AG56" s="65">
        <v>0</v>
      </c>
      <c r="AH56" s="65">
        <v>127848</v>
      </c>
      <c r="AI56" s="65">
        <v>27922484</v>
      </c>
      <c r="AJ56" s="65">
        <v>24367152</v>
      </c>
      <c r="AK56" s="65">
        <v>898</v>
      </c>
      <c r="AL56" s="65">
        <v>6751220</v>
      </c>
      <c r="AM56" s="65">
        <v>826944699</v>
      </c>
      <c r="AN56" s="65">
        <v>0</v>
      </c>
      <c r="AO56" s="65">
        <v>190565</v>
      </c>
      <c r="AP56" s="65">
        <v>755539101</v>
      </c>
      <c r="AQ56" s="65">
        <v>1062412</v>
      </c>
      <c r="AR56" s="65">
        <v>1651</v>
      </c>
      <c r="AS56" s="65">
        <v>0</v>
      </c>
      <c r="AT56" s="65">
        <v>0</v>
      </c>
      <c r="AU56" s="65"/>
      <c r="AV56" s="65">
        <v>0</v>
      </c>
      <c r="AW56" s="65">
        <v>54642254</v>
      </c>
      <c r="AX56" s="65">
        <v>0</v>
      </c>
      <c r="AY56" s="65"/>
      <c r="AZ56" s="65">
        <v>0</v>
      </c>
      <c r="BA56" s="65">
        <v>0</v>
      </c>
      <c r="BB56" s="65"/>
      <c r="BC56" s="65">
        <v>48660074</v>
      </c>
      <c r="BD56" s="65"/>
      <c r="BE56" s="65">
        <v>54012254</v>
      </c>
      <c r="BF56" s="65">
        <v>5352180</v>
      </c>
      <c r="BG56" s="65">
        <v>0</v>
      </c>
      <c r="BH56" s="65">
        <v>630000</v>
      </c>
      <c r="BI56" s="65">
        <v>0</v>
      </c>
      <c r="BJ56" s="65">
        <v>0</v>
      </c>
      <c r="BK56" s="65">
        <v>0</v>
      </c>
      <c r="BL56" s="65">
        <v>3500000</v>
      </c>
      <c r="BM56" s="65">
        <v>0</v>
      </c>
      <c r="BN56" s="65">
        <v>0</v>
      </c>
      <c r="BO56" s="65">
        <v>772246293</v>
      </c>
      <c r="BP56" s="65">
        <v>0</v>
      </c>
      <c r="BQ56" s="65">
        <v>762124581</v>
      </c>
      <c r="BR56" s="65">
        <v>6621712</v>
      </c>
      <c r="BS56" s="65">
        <v>0</v>
      </c>
      <c r="BT56" s="65">
        <v>0</v>
      </c>
      <c r="BU56" s="65">
        <v>2000</v>
      </c>
      <c r="BV56" s="65">
        <v>0</v>
      </c>
      <c r="BW56" s="65">
        <v>56152</v>
      </c>
      <c r="BX56" s="65">
        <v>54152</v>
      </c>
      <c r="BY56" s="65">
        <v>0</v>
      </c>
      <c r="BZ56" s="65">
        <v>826944699</v>
      </c>
      <c r="CA56" s="65">
        <v>0</v>
      </c>
      <c r="CB56" s="65">
        <v>12623</v>
      </c>
      <c r="CC56" s="65">
        <v>166495</v>
      </c>
      <c r="CD56" s="65">
        <v>0</v>
      </c>
      <c r="CE56" s="65">
        <v>28330048</v>
      </c>
      <c r="CF56" s="65">
        <v>0</v>
      </c>
      <c r="CG56" s="65">
        <v>0</v>
      </c>
      <c r="CH56" t="s">
        <v>538</v>
      </c>
      <c r="CI56" s="65">
        <v>0</v>
      </c>
      <c r="CJ56" s="65">
        <v>0</v>
      </c>
      <c r="CK56" s="65">
        <v>6657</v>
      </c>
      <c r="CL56" s="65">
        <v>0</v>
      </c>
      <c r="CM56" s="65">
        <v>6657</v>
      </c>
      <c r="CN56" s="65">
        <v>23653509</v>
      </c>
      <c r="CO56" s="65">
        <v>23653509</v>
      </c>
      <c r="CP56" s="65">
        <v>0</v>
      </c>
      <c r="CQ56" s="65">
        <v>0</v>
      </c>
    </row>
    <row r="57" spans="1:95">
      <c r="A57" t="s">
        <v>559</v>
      </c>
      <c r="B57">
        <v>20003</v>
      </c>
      <c r="C57" t="s">
        <v>540</v>
      </c>
      <c r="D57" s="66">
        <v>73052</v>
      </c>
      <c r="E57" s="65">
        <v>806315</v>
      </c>
      <c r="F57" s="65">
        <v>155687</v>
      </c>
      <c r="G57" s="65">
        <v>0</v>
      </c>
      <c r="H57" s="65"/>
      <c r="I57" s="65">
        <v>-17267</v>
      </c>
      <c r="J57" s="65">
        <v>2289172</v>
      </c>
      <c r="K57" s="65">
        <v>2289171</v>
      </c>
      <c r="L57" s="65">
        <v>669080</v>
      </c>
      <c r="M57" s="65">
        <v>3548247</v>
      </c>
      <c r="N57" s="65">
        <v>12485112</v>
      </c>
      <c r="O57" s="65">
        <v>3365212</v>
      </c>
      <c r="P57" s="65">
        <v>0</v>
      </c>
      <c r="Q57" s="65">
        <v>3095487</v>
      </c>
      <c r="R57" s="65">
        <v>28634</v>
      </c>
      <c r="S57" s="65">
        <v>0</v>
      </c>
      <c r="T57" s="65">
        <v>8936865</v>
      </c>
      <c r="U57" s="65">
        <v>2289171</v>
      </c>
      <c r="V57" s="65">
        <v>0</v>
      </c>
      <c r="W57" s="65">
        <v>414490</v>
      </c>
      <c r="X57" s="65">
        <v>486045</v>
      </c>
      <c r="Y57" s="65">
        <v>445</v>
      </c>
      <c r="Z57" s="65">
        <v>0</v>
      </c>
      <c r="AA57" s="65">
        <v>0</v>
      </c>
      <c r="AB57" s="65"/>
      <c r="AC57" s="65">
        <v>0</v>
      </c>
      <c r="AD57" s="65">
        <v>0</v>
      </c>
      <c r="AE57" s="65">
        <v>0</v>
      </c>
      <c r="AF57" s="65">
        <v>9376990</v>
      </c>
      <c r="AG57" s="65"/>
      <c r="AH57" s="65">
        <v>0</v>
      </c>
      <c r="AI57" s="65"/>
      <c r="AJ57" s="65">
        <v>20625994</v>
      </c>
      <c r="AK57" s="65">
        <v>10442</v>
      </c>
      <c r="AL57" s="65">
        <v>2633323</v>
      </c>
      <c r="AM57" s="65">
        <v>399976052</v>
      </c>
      <c r="AN57" s="65">
        <v>68650</v>
      </c>
      <c r="AO57" s="65">
        <v>0</v>
      </c>
      <c r="AP57" s="65">
        <v>365853362</v>
      </c>
      <c r="AQ57" s="65">
        <v>1167503</v>
      </c>
      <c r="AR57" s="65">
        <v>0</v>
      </c>
      <c r="AS57" s="65">
        <v>0</v>
      </c>
      <c r="AT57" s="65">
        <v>0</v>
      </c>
      <c r="AU57" s="65">
        <v>0</v>
      </c>
      <c r="AV57" s="65">
        <v>0</v>
      </c>
      <c r="AW57" s="65">
        <v>26477698</v>
      </c>
      <c r="AX57" s="65">
        <v>0</v>
      </c>
      <c r="AY57" s="65">
        <v>0</v>
      </c>
      <c r="AZ57" s="65">
        <v>0</v>
      </c>
      <c r="BA57" s="65">
        <v>101842</v>
      </c>
      <c r="BB57" s="65">
        <v>2289171</v>
      </c>
      <c r="BC57" s="65">
        <v>23499220</v>
      </c>
      <c r="BD57" s="65">
        <v>0</v>
      </c>
      <c r="BE57" s="65">
        <v>23586685</v>
      </c>
      <c r="BF57" s="65">
        <v>87465</v>
      </c>
      <c r="BG57" s="65">
        <v>0</v>
      </c>
      <c r="BH57" s="65">
        <v>500000</v>
      </c>
      <c r="BI57" s="65">
        <v>741686</v>
      </c>
      <c r="BJ57" s="65">
        <v>0</v>
      </c>
      <c r="BK57" s="65"/>
      <c r="BL57" s="65">
        <v>151216</v>
      </c>
      <c r="BM57" s="65">
        <v>0</v>
      </c>
      <c r="BN57" s="65">
        <v>13254</v>
      </c>
      <c r="BO57" s="65">
        <v>373495492</v>
      </c>
      <c r="BP57" s="65">
        <v>0</v>
      </c>
      <c r="BQ57" s="65">
        <v>367941437</v>
      </c>
      <c r="BR57" s="65">
        <v>4647899</v>
      </c>
      <c r="BS57" s="65">
        <v>0</v>
      </c>
      <c r="BT57" s="65"/>
      <c r="BU57" s="65"/>
      <c r="BV57" s="65">
        <v>0</v>
      </c>
      <c r="BW57" s="65">
        <v>2862</v>
      </c>
      <c r="BX57" s="65">
        <v>0</v>
      </c>
      <c r="BY57" s="65">
        <v>2862</v>
      </c>
      <c r="BZ57" s="65">
        <v>399976052</v>
      </c>
      <c r="CA57" s="65">
        <v>56973</v>
      </c>
      <c r="CB57" s="65">
        <v>182815</v>
      </c>
      <c r="CC57" s="65">
        <v>0</v>
      </c>
      <c r="CD57" s="65"/>
      <c r="CE57" s="65">
        <v>398955</v>
      </c>
      <c r="CF57" s="65"/>
      <c r="CG57" s="65"/>
      <c r="CI57" s="65"/>
      <c r="CJ57" s="65"/>
      <c r="CK57" s="65">
        <v>142</v>
      </c>
      <c r="CL57" s="65"/>
      <c r="CM57" s="65">
        <v>142</v>
      </c>
      <c r="CN57" s="65">
        <v>13451697</v>
      </c>
      <c r="CO57" s="65">
        <v>13444919</v>
      </c>
      <c r="CP57" s="65">
        <v>0</v>
      </c>
      <c r="CQ57" s="65">
        <v>6778</v>
      </c>
    </row>
    <row r="58" spans="1:95">
      <c r="A58" t="s">
        <v>559</v>
      </c>
      <c r="B58">
        <v>20004</v>
      </c>
      <c r="C58" t="s">
        <v>541</v>
      </c>
      <c r="D58" s="66">
        <v>73052</v>
      </c>
      <c r="E58" s="65">
        <v>737033</v>
      </c>
      <c r="F58" s="65">
        <v>359007</v>
      </c>
      <c r="G58" s="65">
        <v>0</v>
      </c>
      <c r="H58" s="65">
        <v>0</v>
      </c>
      <c r="I58" s="65">
        <v>124885</v>
      </c>
      <c r="J58" s="65">
        <v>3387778</v>
      </c>
      <c r="K58" s="65">
        <v>3387778</v>
      </c>
      <c r="L58" s="65">
        <v>3994576</v>
      </c>
      <c r="M58" s="65">
        <v>6924896</v>
      </c>
      <c r="N58" s="65">
        <v>31517280</v>
      </c>
      <c r="O58" s="65">
        <v>3669462</v>
      </c>
      <c r="P58" s="65">
        <v>0</v>
      </c>
      <c r="Q58" s="65">
        <v>4124811</v>
      </c>
      <c r="R58" s="65">
        <v>503</v>
      </c>
      <c r="S58" s="65">
        <v>0</v>
      </c>
      <c r="T58" s="65">
        <v>24592384</v>
      </c>
      <c r="U58" s="65">
        <v>3387778</v>
      </c>
      <c r="V58" s="65"/>
      <c r="W58" s="65">
        <v>1105967</v>
      </c>
      <c r="X58" s="65">
        <v>739142</v>
      </c>
      <c r="Y58" s="65">
        <v>1327698</v>
      </c>
      <c r="Z58" s="65">
        <v>0</v>
      </c>
      <c r="AA58" s="65">
        <v>0</v>
      </c>
      <c r="AB58" s="65">
        <v>0</v>
      </c>
      <c r="AC58" s="65">
        <v>0</v>
      </c>
      <c r="AD58" s="65">
        <v>0</v>
      </c>
      <c r="AE58" s="65">
        <v>0</v>
      </c>
      <c r="AF58" s="65">
        <v>26134592</v>
      </c>
      <c r="AG58" s="65">
        <v>0</v>
      </c>
      <c r="AH58" s="65">
        <v>0</v>
      </c>
      <c r="AI58" s="65">
        <v>0</v>
      </c>
      <c r="AJ58" s="65">
        <v>99092155</v>
      </c>
      <c r="AK58" s="65">
        <v>15528</v>
      </c>
      <c r="AL58" s="65">
        <v>4320886</v>
      </c>
      <c r="AM58" s="65">
        <v>1000099315</v>
      </c>
      <c r="AN58" s="65">
        <v>2905</v>
      </c>
      <c r="AO58" s="65">
        <v>106708</v>
      </c>
      <c r="AP58" s="65">
        <v>868366425</v>
      </c>
      <c r="AQ58" s="65">
        <v>2035102</v>
      </c>
      <c r="AR58" s="65">
        <v>0</v>
      </c>
      <c r="AS58" s="65">
        <v>0</v>
      </c>
      <c r="AT58" s="65">
        <v>0</v>
      </c>
      <c r="AU58" s="65">
        <v>0</v>
      </c>
      <c r="AV58" s="65">
        <v>0</v>
      </c>
      <c r="AW58" s="65">
        <v>43637685</v>
      </c>
      <c r="AX58" s="65">
        <v>2000000</v>
      </c>
      <c r="AY58" s="65">
        <v>0</v>
      </c>
      <c r="AZ58" s="65">
        <v>0</v>
      </c>
      <c r="BA58" s="65">
        <v>0</v>
      </c>
      <c r="BB58" s="65">
        <v>37096017</v>
      </c>
      <c r="BC58" s="65">
        <v>0</v>
      </c>
      <c r="BD58" s="65">
        <v>0</v>
      </c>
      <c r="BE58" s="65">
        <v>5693624</v>
      </c>
      <c r="BF58" s="65">
        <v>5693624</v>
      </c>
      <c r="BG58" s="65">
        <v>0</v>
      </c>
      <c r="BH58" s="65">
        <v>848044</v>
      </c>
      <c r="BI58" s="65">
        <v>0</v>
      </c>
      <c r="BJ58" s="65">
        <v>0</v>
      </c>
      <c r="BK58" s="65">
        <v>0</v>
      </c>
      <c r="BL58" s="65">
        <v>941739866</v>
      </c>
      <c r="BM58" s="65">
        <v>0</v>
      </c>
      <c r="BN58" s="65">
        <v>0</v>
      </c>
      <c r="BO58" s="65">
        <v>954457540</v>
      </c>
      <c r="BP58" s="65">
        <v>0</v>
      </c>
      <c r="BQ58" s="65">
        <v>2106400</v>
      </c>
      <c r="BR58" s="65">
        <v>10611274</v>
      </c>
      <c r="BS58" s="65">
        <v>0</v>
      </c>
      <c r="BT58" s="65">
        <v>4090</v>
      </c>
      <c r="BU58" s="65">
        <v>0</v>
      </c>
      <c r="BV58" s="65">
        <v>0</v>
      </c>
      <c r="BW58" s="65">
        <v>4090</v>
      </c>
      <c r="BX58" s="65">
        <v>0</v>
      </c>
      <c r="BY58" s="65">
        <v>0</v>
      </c>
      <c r="BZ58" s="65">
        <v>1000099315</v>
      </c>
      <c r="CA58" s="65">
        <v>0</v>
      </c>
      <c r="CB58" s="65">
        <v>22571</v>
      </c>
      <c r="CC58" s="65">
        <v>2443</v>
      </c>
      <c r="CD58" s="65">
        <v>0</v>
      </c>
      <c r="CE58" s="65"/>
      <c r="CF58" s="65"/>
      <c r="CG58" s="65"/>
      <c r="CI58" s="65">
        <v>126</v>
      </c>
      <c r="CJ58" s="65">
        <v>0</v>
      </c>
      <c r="CK58" s="65">
        <v>126</v>
      </c>
      <c r="CL58" s="65">
        <v>0</v>
      </c>
      <c r="CM58" s="65">
        <v>0</v>
      </c>
      <c r="CN58" s="65">
        <v>931302</v>
      </c>
      <c r="CO58" s="65">
        <v>931302</v>
      </c>
      <c r="CP58" s="65">
        <v>0</v>
      </c>
      <c r="CQ58" s="65">
        <v>0</v>
      </c>
    </row>
    <row r="59" spans="1:95">
      <c r="A59" t="s">
        <v>559</v>
      </c>
      <c r="B59">
        <v>20007</v>
      </c>
      <c r="C59" t="s">
        <v>542</v>
      </c>
      <c r="D59" s="66">
        <v>73052</v>
      </c>
      <c r="E59" s="65">
        <v>433362</v>
      </c>
      <c r="F59" s="65">
        <v>179272</v>
      </c>
      <c r="G59" s="65"/>
      <c r="H59" s="65"/>
      <c r="I59" s="65">
        <v>35526</v>
      </c>
      <c r="J59" s="65">
        <v>1222049</v>
      </c>
      <c r="K59" s="65">
        <v>1222049</v>
      </c>
      <c r="L59" s="65">
        <v>798602</v>
      </c>
      <c r="M59" s="65">
        <v>2517221</v>
      </c>
      <c r="N59" s="65">
        <v>7958012</v>
      </c>
      <c r="O59" s="65">
        <v>1920365</v>
      </c>
      <c r="P59" s="65">
        <v>0</v>
      </c>
      <c r="Q59" s="65">
        <v>1655411</v>
      </c>
      <c r="R59" s="65">
        <v>16818</v>
      </c>
      <c r="S59" s="65">
        <v>3080</v>
      </c>
      <c r="T59" s="65">
        <v>5440790</v>
      </c>
      <c r="U59" s="65">
        <v>1222049</v>
      </c>
      <c r="V59" s="65"/>
      <c r="W59" s="65">
        <v>395774</v>
      </c>
      <c r="X59" s="65">
        <v>201747</v>
      </c>
      <c r="Y59" s="65">
        <v>6972</v>
      </c>
      <c r="Z59" s="65">
        <v>149500</v>
      </c>
      <c r="AA59" s="65">
        <v>0</v>
      </c>
      <c r="AB59" s="65">
        <v>0</v>
      </c>
      <c r="AC59" s="65">
        <v>149500</v>
      </c>
      <c r="AD59" s="65">
        <v>0</v>
      </c>
      <c r="AE59" s="65">
        <v>0</v>
      </c>
      <c r="AF59" s="65">
        <v>2479306</v>
      </c>
      <c r="AG59" s="65">
        <v>0</v>
      </c>
      <c r="AH59" s="65">
        <v>0</v>
      </c>
      <c r="AI59" s="65">
        <v>0</v>
      </c>
      <c r="AJ59" s="65">
        <v>9629599</v>
      </c>
      <c r="AK59" s="65">
        <v>29637</v>
      </c>
      <c r="AL59" s="65">
        <v>167386</v>
      </c>
      <c r="AM59" s="65">
        <v>206552177</v>
      </c>
      <c r="AN59" s="65">
        <v>0</v>
      </c>
      <c r="AO59" s="65">
        <v>4102</v>
      </c>
      <c r="AP59" s="65">
        <v>193622637</v>
      </c>
      <c r="AQ59" s="65">
        <v>368711</v>
      </c>
      <c r="AR59" s="65">
        <v>5942</v>
      </c>
      <c r="AS59" s="65">
        <v>86217</v>
      </c>
      <c r="AT59" s="65">
        <v>0</v>
      </c>
      <c r="AU59" s="65">
        <v>0</v>
      </c>
      <c r="AV59" s="65">
        <v>0</v>
      </c>
      <c r="AW59" s="65">
        <v>17621534</v>
      </c>
      <c r="AX59" s="65">
        <v>1694338</v>
      </c>
      <c r="AY59" s="65">
        <v>2399076</v>
      </c>
      <c r="AZ59" s="65">
        <v>86217</v>
      </c>
      <c r="BA59" s="65">
        <v>0</v>
      </c>
      <c r="BB59" s="65">
        <v>14566277</v>
      </c>
      <c r="BC59" s="65">
        <v>0</v>
      </c>
      <c r="BD59" s="65">
        <v>0</v>
      </c>
      <c r="BE59" s="65">
        <v>2399076</v>
      </c>
      <c r="BF59" s="65">
        <v>0</v>
      </c>
      <c r="BG59" s="65">
        <v>0</v>
      </c>
      <c r="BH59" s="65">
        <v>569964</v>
      </c>
      <c r="BI59" s="65">
        <v>0</v>
      </c>
      <c r="BJ59" s="65">
        <v>0</v>
      </c>
      <c r="BK59" s="65">
        <v>0</v>
      </c>
      <c r="BL59" s="65">
        <v>0</v>
      </c>
      <c r="BM59" s="65"/>
      <c r="BN59" s="65">
        <v>2967</v>
      </c>
      <c r="BO59" s="65">
        <v>187198364</v>
      </c>
      <c r="BP59" s="65">
        <v>3995041</v>
      </c>
      <c r="BQ59" s="65">
        <v>180677203</v>
      </c>
      <c r="BR59" s="65">
        <v>2523153</v>
      </c>
      <c r="BS59" s="65"/>
      <c r="BT59" s="65">
        <v>0</v>
      </c>
      <c r="BU59" s="65">
        <v>0</v>
      </c>
      <c r="BV59" s="65">
        <v>0</v>
      </c>
      <c r="BW59" s="65">
        <v>37941</v>
      </c>
      <c r="BX59" s="65">
        <v>37941</v>
      </c>
      <c r="BY59" s="65">
        <v>0</v>
      </c>
      <c r="BZ59" s="65">
        <v>206552177</v>
      </c>
      <c r="CA59" s="65">
        <v>46480</v>
      </c>
      <c r="CB59" s="65">
        <v>1</v>
      </c>
      <c r="CC59" s="65">
        <v>48876</v>
      </c>
      <c r="CD59" s="65">
        <v>0</v>
      </c>
      <c r="CE59" s="65">
        <v>6840260</v>
      </c>
      <c r="CF59" s="65">
        <v>46122</v>
      </c>
      <c r="CG59" s="65">
        <v>8.09</v>
      </c>
      <c r="CH59" t="s">
        <v>553</v>
      </c>
      <c r="CI59" s="65">
        <v>219</v>
      </c>
      <c r="CJ59" s="65">
        <v>0</v>
      </c>
      <c r="CK59" s="65">
        <v>219</v>
      </c>
      <c r="CL59" s="65">
        <v>0</v>
      </c>
      <c r="CM59" s="65">
        <v>0</v>
      </c>
      <c r="CN59" s="65">
        <v>15571680</v>
      </c>
      <c r="CO59" s="65">
        <v>15571680</v>
      </c>
      <c r="CP59" s="65">
        <v>0</v>
      </c>
      <c r="CQ59" s="65">
        <v>0</v>
      </c>
    </row>
    <row r="60" spans="1:95">
      <c r="A60" t="s">
        <v>559</v>
      </c>
      <c r="B60">
        <v>20009</v>
      </c>
      <c r="C60" t="s">
        <v>545</v>
      </c>
      <c r="D60" s="66">
        <v>73052</v>
      </c>
      <c r="E60" s="65">
        <v>368573</v>
      </c>
      <c r="F60" s="65">
        <v>-8728</v>
      </c>
      <c r="G60" s="65">
        <v>-936</v>
      </c>
      <c r="H60" s="65">
        <v>0</v>
      </c>
      <c r="I60" s="65">
        <v>86351</v>
      </c>
      <c r="J60" s="65">
        <v>1058967</v>
      </c>
      <c r="K60" s="65">
        <v>1058967</v>
      </c>
      <c r="L60" s="65">
        <v>1195183</v>
      </c>
      <c r="M60" s="65">
        <v>3953298</v>
      </c>
      <c r="N60" s="65">
        <v>13963195</v>
      </c>
      <c r="O60" s="65">
        <v>3142631</v>
      </c>
      <c r="P60" s="65">
        <v>0</v>
      </c>
      <c r="Q60" s="65">
        <v>1427540</v>
      </c>
      <c r="R60" s="65">
        <v>0</v>
      </c>
      <c r="S60" s="65">
        <v>0</v>
      </c>
      <c r="T60" s="65">
        <v>10009897</v>
      </c>
      <c r="U60" s="65">
        <v>1058967</v>
      </c>
      <c r="V60" s="65">
        <v>0</v>
      </c>
      <c r="W60" s="65">
        <v>1619950</v>
      </c>
      <c r="X60" s="65">
        <v>384516</v>
      </c>
      <c r="Y60" s="65">
        <v>874</v>
      </c>
      <c r="Z60" s="65">
        <v>0</v>
      </c>
      <c r="AA60" s="65">
        <v>0</v>
      </c>
      <c r="AB60" s="65">
        <v>0</v>
      </c>
      <c r="AC60" s="65">
        <v>0</v>
      </c>
      <c r="AD60" s="65">
        <v>0</v>
      </c>
      <c r="AE60" s="65">
        <v>0</v>
      </c>
      <c r="AF60" s="65">
        <v>7257311</v>
      </c>
      <c r="AG60" s="65">
        <v>20701</v>
      </c>
      <c r="AH60" s="65">
        <v>0</v>
      </c>
      <c r="AI60" s="65">
        <v>0</v>
      </c>
      <c r="AJ60" s="65">
        <v>0</v>
      </c>
      <c r="AK60" s="65">
        <v>4886</v>
      </c>
      <c r="AL60" s="65">
        <v>37893685</v>
      </c>
      <c r="AM60" s="65">
        <v>436885945</v>
      </c>
      <c r="AN60" s="65">
        <v>0</v>
      </c>
      <c r="AO60" s="65">
        <v>283</v>
      </c>
      <c r="AP60" s="65">
        <v>391360014</v>
      </c>
      <c r="AQ60" s="65">
        <v>342798</v>
      </c>
      <c r="AR60" s="65">
        <v>0</v>
      </c>
      <c r="AS60" s="65">
        <v>0</v>
      </c>
      <c r="AT60" s="65">
        <v>0</v>
      </c>
      <c r="AU60" s="65">
        <v>0</v>
      </c>
      <c r="AV60" s="65">
        <v>0</v>
      </c>
      <c r="AW60" s="65">
        <v>22266702</v>
      </c>
      <c r="AX60" s="65">
        <v>1550000</v>
      </c>
      <c r="AY60" s="65">
        <v>20701</v>
      </c>
      <c r="AZ60" s="65">
        <v>0</v>
      </c>
      <c r="BA60" s="65">
        <v>0</v>
      </c>
      <c r="BB60" s="65">
        <v>20528751</v>
      </c>
      <c r="BC60" s="65">
        <v>0</v>
      </c>
      <c r="BD60" s="65">
        <v>0</v>
      </c>
      <c r="BE60" s="65">
        <v>20701</v>
      </c>
      <c r="BF60" s="65">
        <v>0</v>
      </c>
      <c r="BG60" s="65">
        <v>0</v>
      </c>
      <c r="BH60" s="65">
        <v>1717250</v>
      </c>
      <c r="BI60" s="65">
        <v>8798</v>
      </c>
      <c r="BJ60" s="65">
        <v>0</v>
      </c>
      <c r="BK60" s="65">
        <v>0</v>
      </c>
      <c r="BL60" s="65">
        <v>8954598</v>
      </c>
      <c r="BM60" s="65">
        <v>0</v>
      </c>
      <c r="BN60" s="65">
        <v>1210</v>
      </c>
      <c r="BO60" s="65">
        <v>413069243</v>
      </c>
      <c r="BP60" s="65">
        <v>0</v>
      </c>
      <c r="BQ60" s="65">
        <v>400933863</v>
      </c>
      <c r="BR60" s="65">
        <v>3170774</v>
      </c>
      <c r="BS60" s="65">
        <v>0</v>
      </c>
      <c r="BT60" s="65">
        <v>0</v>
      </c>
      <c r="BU60" s="65">
        <v>0</v>
      </c>
      <c r="BV60" s="65">
        <v>0</v>
      </c>
      <c r="BW60" s="65">
        <v>0</v>
      </c>
      <c r="BX60" s="65">
        <v>0</v>
      </c>
      <c r="BY60" s="65">
        <v>0</v>
      </c>
      <c r="BZ60" s="65">
        <v>436885945</v>
      </c>
      <c r="CA60" s="65">
        <v>0</v>
      </c>
      <c r="CB60" s="65">
        <v>1070</v>
      </c>
      <c r="CC60" s="65">
        <v>5197</v>
      </c>
      <c r="CD60" s="65">
        <v>0</v>
      </c>
      <c r="CE60" s="65">
        <v>115032663</v>
      </c>
      <c r="CF60" s="65"/>
      <c r="CG60" s="65"/>
      <c r="CI60" s="65"/>
      <c r="CJ60" s="65"/>
      <c r="CK60" s="65">
        <v>11</v>
      </c>
      <c r="CL60" s="65"/>
      <c r="CM60" s="65">
        <v>11</v>
      </c>
      <c r="CN60" s="65">
        <v>1857024</v>
      </c>
      <c r="CO60" s="65">
        <v>1857024</v>
      </c>
      <c r="CP60" s="65"/>
      <c r="CQ60" s="65"/>
    </row>
  </sheetData>
  <sheetProtection password="BF77" sheet="1"/>
  <pageMargins left="0.7" right="0.7" top="0.75" bottom="0.75" header="0.3" footer="0.3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9</vt:i4>
      </vt:variant>
      <vt:variant>
        <vt:lpstr>Navngivne områder</vt:lpstr>
      </vt:variant>
      <vt:variant>
        <vt:i4>21</vt:i4>
      </vt:variant>
    </vt:vector>
  </HeadingPairs>
  <TitlesOfParts>
    <vt:vector size="30" baseType="lpstr">
      <vt:lpstr>Indholdsfortegnelse</vt:lpstr>
      <vt:lpstr>Regnskaber 2000-2004</vt:lpstr>
      <vt:lpstr>Regnskaber 2005-2015</vt:lpstr>
      <vt:lpstr>Virksomheder</vt:lpstr>
      <vt:lpstr>Regnskaber 2016-2024</vt:lpstr>
      <vt:lpstr>Realkreditinstitutter</vt:lpstr>
      <vt:lpstr>Data_RI</vt:lpstr>
      <vt:lpstr>Data_AS</vt:lpstr>
      <vt:lpstr>Data_KRGS</vt:lpstr>
      <vt:lpstr>data_2000</vt:lpstr>
      <vt:lpstr>data_2015</vt:lpstr>
      <vt:lpstr>data_2016</vt:lpstr>
      <vt:lpstr>drop_2000</vt:lpstr>
      <vt:lpstr>drop_2015</vt:lpstr>
      <vt:lpstr>drop_2016</vt:lpstr>
      <vt:lpstr>drop_navn_2015</vt:lpstr>
      <vt:lpstr>drop_navn_2016</vt:lpstr>
      <vt:lpstr>drop_regnr_2000</vt:lpstr>
      <vt:lpstr>regnper_2000</vt:lpstr>
      <vt:lpstr>regnr_2000</vt:lpstr>
      <vt:lpstr>regnr_2015</vt:lpstr>
      <vt:lpstr>Regnr_2016</vt:lpstr>
      <vt:lpstr>'Regnskaber 2000-2004'!Udskriftsområde</vt:lpstr>
      <vt:lpstr>'Regnskaber 2005-2015'!Udskriftsområde</vt:lpstr>
      <vt:lpstr>'Regnskaber 2016-2024'!Udskriftsområde</vt:lpstr>
      <vt:lpstr>variabel_2000</vt:lpstr>
      <vt:lpstr>variabel_2015</vt:lpstr>
      <vt:lpstr>variabel_2016</vt:lpstr>
      <vt:lpstr>aar_2015</vt:lpstr>
      <vt:lpstr>aar_2016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Finanstilsynet</dc:creator>
  <cp:lastModifiedBy>Anna Engelbrechtsen (FT)</cp:lastModifiedBy>
  <cp:lastPrinted>2017-09-21T12:20:41Z</cp:lastPrinted>
  <dcterms:created xsi:type="dcterms:W3CDTF">2017-07-20T11:11:21Z</dcterms:created>
  <dcterms:modified xsi:type="dcterms:W3CDTF">2025-06-13T11:48:32Z</dcterms:modified>
</cp:coreProperties>
</file>